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respaldo\Documents\MIS DOCUMENTOS\CIRCULACION\MEMORIAS USM_PROCESAMIENTO DESDE CIRC\MEMORIAS\"/>
    </mc:Choice>
  </mc:AlternateContent>
  <bookViews>
    <workbookView xWindow="0" yWindow="0" windowWidth="24000" windowHeight="9600" tabRatio="778" firstSheet="2" activeTab="5"/>
  </bookViews>
  <sheets>
    <sheet name="Caso1_Var. Espesor aislante" sheetId="1" r:id="rId1"/>
    <sheet name="Caso2_Var. Cant. liq. inicial" sheetId="3" r:id="rId2"/>
    <sheet name="Caso3_Var. de la epoca del año" sheetId="4" r:id="rId3"/>
    <sheet name="Caso4. Var. Tipo de aislante" sheetId="5" r:id="rId4"/>
    <sheet name="Caso5_Var. Dimensiones" sheetId="6" r:id="rId5"/>
    <sheet name="Caso6_Var. de la localidad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6" l="1"/>
  <c r="K9" i="6"/>
  <c r="K14" i="6"/>
  <c r="C31" i="7"/>
  <c r="C25" i="7"/>
  <c r="C27" i="7" s="1"/>
  <c r="K11" i="6"/>
  <c r="K13" i="6"/>
  <c r="K15" i="6"/>
  <c r="K16" i="6"/>
  <c r="K17" i="6"/>
  <c r="K18" i="6"/>
  <c r="K19" i="6"/>
  <c r="K20" i="6"/>
  <c r="K12" i="6"/>
  <c r="C25" i="6"/>
  <c r="C22" i="6" s="1"/>
  <c r="C31" i="5"/>
  <c r="C25" i="5"/>
  <c r="C22" i="5" s="1"/>
  <c r="C28" i="5" s="1"/>
  <c r="C31" i="4"/>
  <c r="C25" i="4"/>
  <c r="C27" i="4" s="1"/>
  <c r="H9" i="3"/>
  <c r="H10" i="3"/>
  <c r="H11" i="3"/>
  <c r="H12" i="3"/>
  <c r="H13" i="3"/>
  <c r="H14" i="3"/>
  <c r="H15" i="3"/>
  <c r="H16" i="3"/>
  <c r="H17" i="3"/>
  <c r="H18" i="3"/>
  <c r="C25" i="3"/>
  <c r="C31" i="1"/>
  <c r="C25" i="1"/>
  <c r="C27" i="5" l="1"/>
  <c r="H14" i="1"/>
  <c r="H15" i="1"/>
  <c r="I15" i="1" s="1"/>
  <c r="H17" i="1"/>
  <c r="H13" i="1"/>
  <c r="H10" i="1"/>
  <c r="H9" i="1"/>
  <c r="J9" i="1" s="1"/>
  <c r="H18" i="1"/>
  <c r="I18" i="1" s="1"/>
  <c r="H16" i="1"/>
  <c r="J16" i="1" s="1"/>
  <c r="H12" i="1"/>
  <c r="H11" i="1"/>
  <c r="C22" i="7"/>
  <c r="C28" i="7" s="1"/>
  <c r="C22" i="4"/>
  <c r="C28" i="4" s="1"/>
  <c r="C22" i="3"/>
  <c r="C28" i="3" s="1"/>
  <c r="C27" i="3"/>
  <c r="J15" i="1" l="1"/>
  <c r="I9" i="1"/>
  <c r="J18" i="1"/>
  <c r="J17" i="1"/>
  <c r="I17" i="1"/>
  <c r="J10" i="1"/>
  <c r="I10" i="1"/>
  <c r="I16" i="1"/>
  <c r="I13" i="1"/>
  <c r="J13" i="1"/>
  <c r="I11" i="1"/>
  <c r="J11" i="1"/>
  <c r="J12" i="1"/>
  <c r="I12" i="1"/>
  <c r="I14" i="1"/>
  <c r="J14" i="1"/>
</calcChain>
</file>

<file path=xl/sharedStrings.xml><?xml version="1.0" encoding="utf-8"?>
<sst xmlns="http://schemas.openxmlformats.org/spreadsheetml/2006/main" count="608" uniqueCount="160">
  <si>
    <t>Almacena</t>
  </si>
  <si>
    <t xml:space="preserve">Tipo Estanque: </t>
  </si>
  <si>
    <t>Altura</t>
  </si>
  <si>
    <t>m</t>
  </si>
  <si>
    <t>Diametro exterior</t>
  </si>
  <si>
    <t>Espesor de pared</t>
  </si>
  <si>
    <t>Espesor carcaza interna</t>
  </si>
  <si>
    <t>Espesor aislante</t>
  </si>
  <si>
    <t>Espesor carcaza externa</t>
  </si>
  <si>
    <t>Presion interna</t>
  </si>
  <si>
    <t>Presion apertura valvula alimentacion</t>
  </si>
  <si>
    <t>Presion maxima de diseño</t>
  </si>
  <si>
    <t>Kpa</t>
  </si>
  <si>
    <t>kpa</t>
  </si>
  <si>
    <t>Diametro interior</t>
  </si>
  <si>
    <t>P_i</t>
  </si>
  <si>
    <t>P_c</t>
  </si>
  <si>
    <t>Aislante</t>
  </si>
  <si>
    <t>Perlita expandida</t>
  </si>
  <si>
    <t>P_f</t>
  </si>
  <si>
    <t>e</t>
  </si>
  <si>
    <t>e_ci</t>
  </si>
  <si>
    <t>e_a</t>
  </si>
  <si>
    <t>e_ce</t>
  </si>
  <si>
    <t>d_i</t>
  </si>
  <si>
    <t>d_e</t>
  </si>
  <si>
    <t>Acero inoxidable 316 al cromo niquel</t>
  </si>
  <si>
    <t>Coeficiente de conveccion externa</t>
  </si>
  <si>
    <t>h_e</t>
  </si>
  <si>
    <t>W/m2K</t>
  </si>
  <si>
    <t>Emisividad de la capa externa</t>
  </si>
  <si>
    <t>pe</t>
  </si>
  <si>
    <t>Conductividad del aislante</t>
  </si>
  <si>
    <t>W/mK</t>
  </si>
  <si>
    <t>Datos del Caso</t>
  </si>
  <si>
    <t>General</t>
  </si>
  <si>
    <t>Presion</t>
  </si>
  <si>
    <t>Estructura</t>
  </si>
  <si>
    <t>Material y ambiente</t>
  </si>
  <si>
    <t>k_a</t>
  </si>
  <si>
    <t>Material Carcaza exterior</t>
  </si>
  <si>
    <t>Material carcaza interior</t>
  </si>
  <si>
    <t>Acero al carbono ASTM A515</t>
  </si>
  <si>
    <t>Tiempo critico (t_c)</t>
  </si>
  <si>
    <t>tiempo maxima t_f</t>
  </si>
  <si>
    <t>Conductividad de la carcaza externa</t>
  </si>
  <si>
    <t>Conductividad de la carcaza interna</t>
  </si>
  <si>
    <t>E</t>
  </si>
  <si>
    <t>h_ig</t>
  </si>
  <si>
    <t>h_il</t>
  </si>
  <si>
    <t>l_c</t>
  </si>
  <si>
    <t>Coeficiente de conveccion interna liquido</t>
  </si>
  <si>
    <t>Coeficiente de conveccion interna gas</t>
  </si>
  <si>
    <t>k_e</t>
  </si>
  <si>
    <t>k_i</t>
  </si>
  <si>
    <t>Cilindrico vertical</t>
  </si>
  <si>
    <t>Gas natural licuado (GNL)</t>
  </si>
  <si>
    <t>Temperatura inicial</t>
  </si>
  <si>
    <t>T_i</t>
  </si>
  <si>
    <t>K</t>
  </si>
  <si>
    <t>Porcentaje de liquido en el recipiente</t>
  </si>
  <si>
    <t>Altura del nivel del liquido</t>
  </si>
  <si>
    <t>l_ref</t>
  </si>
  <si>
    <t>varia</t>
  </si>
  <si>
    <t>h_i</t>
  </si>
  <si>
    <t>Altura del casquete interna</t>
  </si>
  <si>
    <t>Altura del casquete externa real</t>
  </si>
  <si>
    <t>Angulo de curvatura</t>
  </si>
  <si>
    <t>tet</t>
  </si>
  <si>
    <t>°</t>
  </si>
  <si>
    <t>Varia</t>
  </si>
  <si>
    <t>Alura de referencia [m]</t>
  </si>
  <si>
    <t>Enero</t>
  </si>
  <si>
    <t>Febrero</t>
  </si>
  <si>
    <t xml:space="preserve">Marzo </t>
  </si>
  <si>
    <t>Abril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</si>
  <si>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</si>
  <si>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</si>
  <si>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</si>
  <si>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</si>
  <si>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</si>
  <si>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</si>
  <si>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</si>
  <si>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</si>
  <si>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Mes del año</t>
  </si>
  <si>
    <t>Lana mineral</t>
  </si>
  <si>
    <t>Tipo de aislante</t>
  </si>
  <si>
    <t xml:space="preserve">Conductividad </t>
  </si>
  <si>
    <t>Multicapa-Vidrio cargado con carbon, mas papel de afibra y 0.0087 [mm] de papel de alumino</t>
  </si>
  <si>
    <t>Fibra de Vidrio</t>
  </si>
  <si>
    <t>Poliestireno expandido tipo F (d=10 kg/m3)</t>
  </si>
  <si>
    <t>Vermiculita</t>
  </si>
  <si>
    <t>Aero gel de sílice</t>
  </si>
  <si>
    <t>Espuma de poliuretano</t>
  </si>
  <si>
    <t>Multicapa- Malla rayón y papel de aluminio</t>
  </si>
  <si>
    <t>Ubicación</t>
  </si>
  <si>
    <t>Iquique</t>
  </si>
  <si>
    <t xml:space="preserve">Calama </t>
  </si>
  <si>
    <t>Mejillones</t>
  </si>
  <si>
    <t>Quintero</t>
  </si>
  <si>
    <t>Santiago</t>
  </si>
  <si>
    <t>Talca</t>
  </si>
  <si>
    <t>Talcahuano</t>
  </si>
  <si>
    <t>Punta areanas</t>
  </si>
  <si>
    <t>Temperatura media</t>
  </si>
  <si>
    <t>Radiacion solar media</t>
  </si>
  <si>
    <t>Espesor Aislante [mm]</t>
  </si>
  <si>
    <t>Tiempo maxima t_f</t>
  </si>
  <si>
    <t>Altura del casquete externo</t>
  </si>
  <si>
    <t>Resultados Caso 1: Variar el Espesor del asilante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</si>
  <si>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se aumenta en 20 milimetros, el espesor del aislante, comenzando en 20 [mm] hasta un espesor de 200 [mm]</t>
    </r>
  </si>
  <si>
    <t>Detalle de la composicion y estructura de la pared</t>
  </si>
  <si>
    <t>Gráfica de los tiempos claves en funcion del espesor del aislante</t>
  </si>
  <si>
    <t>Parametros que varian</t>
  </si>
  <si>
    <t>Resultados</t>
  </si>
  <si>
    <t>VARIA</t>
  </si>
  <si>
    <t>Cambia</t>
  </si>
  <si>
    <t>Resultados Caso 2: Variar el Porcentaje inicial de liquido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</si>
  <si>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se aumenta en 5 por ciento, el porcentaje inicial de liquido; comenzando en 45% y terminando en 90%</t>
    </r>
  </si>
  <si>
    <t>Tiempo critico (t_c) [dias]</t>
  </si>
  <si>
    <t>tiempo maxima t_m [dias]</t>
  </si>
  <si>
    <t>Porcentaje de liquido inicial  [%]</t>
  </si>
  <si>
    <t>Gráfica de los tiempos claves en funcion del porcentaje inicial de liquido</t>
  </si>
  <si>
    <t>Resultados Caso 3: Variar la epoca del año</t>
  </si>
  <si>
    <t>Temperatura ambiente media [°C]</t>
  </si>
  <si>
    <t>Porcentaje de nobosidad [%]</t>
  </si>
  <si>
    <t>Radiación solar media [W/m2]</t>
  </si>
  <si>
    <t>Detalle de la estructura</t>
  </si>
  <si>
    <t>Gráfica de los tiempos claves en funcion del mes del año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</si>
  <si>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se estudia en el modelo base, en diferentes meses del año</t>
    </r>
  </si>
  <si>
    <t>Gráfica de las temperatura ambiente media en funcion del mes del año</t>
  </si>
  <si>
    <t>Gráfica de las radiaciones solares medias en funcion del mes del año</t>
  </si>
  <si>
    <t>Efecto de la radiacion solar y temperatura ambiente en los flujos de calor</t>
  </si>
  <si>
    <t>Estructura de la Pared</t>
  </si>
  <si>
    <t>tiempo maxima (t_f) [Dias]</t>
  </si>
  <si>
    <t>Tiempo critico (t_c) [Dias]</t>
  </si>
  <si>
    <t>Gráfica de los tiempos claves en funcion de la conductividad del Aislante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</si>
  <si>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cambia el tipo de aislante, y por consiguiente su valor de conductividad. Se utilizan 9 tipos de materiales aislante diferentes.</t>
    </r>
  </si>
  <si>
    <t>tiempo maxima t_f [dias]</t>
  </si>
  <si>
    <t>Tiempo critico t_c [Dias]</t>
  </si>
  <si>
    <t>Diametro exterior [m]</t>
  </si>
  <si>
    <t>Altura del cilindro [m]</t>
  </si>
  <si>
    <t>Area externa A_w [m2]</t>
  </si>
  <si>
    <t>Masa liquido inicial m_il [Kg]</t>
  </si>
  <si>
    <t>A_w/m_il (f_conf)</t>
  </si>
  <si>
    <t>Variable</t>
  </si>
  <si>
    <t>Parametro que cambian</t>
  </si>
  <si>
    <t>Esquema general del Recipiente</t>
  </si>
  <si>
    <t>Gráfica de los tiempos claves en funnción del diametro externo</t>
  </si>
  <si>
    <t>Gráfica de los tiempos claves en funnción de la altura del cilindro</t>
  </si>
  <si>
    <t>Gráfica de los tiempos claves en funnción del valor de f_conf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</si>
  <si>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se cambia  el valor del parametro de diametro externo y altura cilindro. Y se ve el efecto en los parametros dimensionales de masa del liquido inicial (m_il) y area externa (A_w).</t>
    </r>
  </si>
  <si>
    <t>Condiciones ambientales</t>
  </si>
  <si>
    <t>La radiacion solar y temperatura ambiente en el flujo de calor</t>
  </si>
  <si>
    <t>Gráfica de los tiempos claves en funnción de la temperatura ambiente media</t>
  </si>
  <si>
    <t>Gráfica de los tiempos claves en funnción de la radiación solar media</t>
  </si>
  <si>
    <r>
      <rPr>
        <b/>
        <u/>
        <sz val="11"/>
        <color theme="1"/>
        <rFont val="Calibri"/>
        <family val="2"/>
        <scheme val="minor"/>
      </rPr>
      <t xml:space="preserve">Descripción: </t>
    </r>
    <r>
      <rPr>
        <sz val="11"/>
        <color theme="1"/>
        <rFont val="Calibri"/>
        <family val="2"/>
        <scheme val="minor"/>
      </rPr>
      <t>En este casos se obtendra los diferentes resultados del valor de momento en donde la presion interna del recipiente alcanza el valor de presión crítica (t_c) y máxima (t_m), a medida que se estudia el modelo base en diferentes localidades.</t>
    </r>
  </si>
  <si>
    <t>Resultados Caso 5: Variar las dimensiones del recipiente</t>
  </si>
  <si>
    <t>Resultados Caso 6: Variar la ubicación geográfica</t>
  </si>
  <si>
    <t>Resultados Caso 4: Variar el tipo de Aislante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</si>
</sst>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8">
    <xf numFmtId="0" fontId="0" fillId="0" borderId="0" xfId="0"/>
    <xf numFmtId="0" fontId="0" fillId="0" borderId="0" xfId="0" applyAlignment="1">
      <alignment horizontal="center" vertical="center"/>
    </xf>
    <xf numFmtId="0" fontId="0" fillId="0" borderId="25" xfId="0" applyBorder="1" applyAlignment="1"/>
    <xf numFmtId="0" fontId="0" fillId="0" borderId="0" xfId="0" applyBorder="1" applyAlignment="1"/>
    <xf numFmtId="0" fontId="0" fillId="0" borderId="33" xfId="0" applyBorder="1" applyAlignment="1"/>
    <xf numFmtId="0" fontId="0" fillId="0" borderId="31" xfId="0" applyBorder="1" applyAlignment="1"/>
    <xf numFmtId="0" fontId="0" fillId="0" borderId="27" xfId="0" applyBorder="1" applyAlignment="1"/>
    <xf numFmtId="0" fontId="0" fillId="0" borderId="32" xfId="0" applyBorder="1" applyAlignment="1"/>
    <xf numFmtId="0" fontId="0" fillId="6" borderId="15" xfId="0" applyFill="1" applyBorder="1"/>
    <xf numFmtId="0" fontId="0" fillId="6" borderId="4" xfId="0" applyFill="1" applyBorder="1"/>
    <xf numFmtId="0" fontId="0" fillId="6" borderId="6" xfId="0" applyFill="1" applyBorder="1"/>
    <xf numFmtId="0" fontId="0" fillId="6" borderId="16" xfId="0" applyFill="1" applyBorder="1" applyAlignment="1">
      <alignment horizontal="left"/>
    </xf>
    <xf numFmtId="0" fontId="0" fillId="6" borderId="16" xfId="0" applyFill="1" applyBorder="1" applyAlignment="1">
      <alignment horizontal="center"/>
    </xf>
    <xf numFmtId="0" fontId="0" fillId="6" borderId="18" xfId="0" applyFill="1" applyBorder="1"/>
    <xf numFmtId="0" fontId="0" fillId="6" borderId="1" xfId="0" applyFill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0" fillId="6" borderId="2" xfId="0" applyFill="1" applyBorder="1"/>
    <xf numFmtId="0" fontId="0" fillId="6" borderId="7" xfId="0" applyFill="1" applyBorder="1" applyAlignment="1">
      <alignment horizontal="left"/>
    </xf>
    <xf numFmtId="0" fontId="0" fillId="6" borderId="7" xfId="0" applyFill="1" applyBorder="1" applyAlignment="1">
      <alignment horizontal="center"/>
    </xf>
    <xf numFmtId="0" fontId="0" fillId="6" borderId="13" xfId="0" applyFill="1" applyBorder="1"/>
    <xf numFmtId="0" fontId="0" fillId="6" borderId="17" xfId="0" applyFill="1" applyBorder="1"/>
    <xf numFmtId="0" fontId="0" fillId="6" borderId="5" xfId="0" applyFill="1" applyBorder="1"/>
    <xf numFmtId="0" fontId="0" fillId="6" borderId="4" xfId="0" applyFill="1" applyBorder="1" applyAlignment="1"/>
    <xf numFmtId="164" fontId="0" fillId="6" borderId="1" xfId="0" applyNumberForma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6" borderId="8" xfId="0" applyFill="1" applyBorder="1"/>
    <xf numFmtId="0" fontId="5" fillId="3" borderId="10" xfId="0" applyFont="1" applyFill="1" applyBorder="1" applyAlignment="1">
      <alignment wrapText="1"/>
    </xf>
    <xf numFmtId="0" fontId="0" fillId="4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0" fontId="0" fillId="5" borderId="4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/>
    </xf>
    <xf numFmtId="2" fontId="0" fillId="5" borderId="5" xfId="0" applyNumberFormat="1" applyFill="1" applyBorder="1" applyAlignment="1">
      <alignment horizontal="center"/>
    </xf>
    <xf numFmtId="165" fontId="0" fillId="6" borderId="7" xfId="0" applyNumberFormat="1" applyFill="1" applyBorder="1" applyAlignment="1">
      <alignment horizontal="center"/>
    </xf>
    <xf numFmtId="0" fontId="8" fillId="6" borderId="5" xfId="0" applyFont="1" applyFill="1" applyBorder="1"/>
    <xf numFmtId="0" fontId="5" fillId="3" borderId="26" xfId="0" applyFont="1" applyFill="1" applyBorder="1" applyAlignment="1">
      <alignment wrapText="1"/>
    </xf>
    <xf numFmtId="0" fontId="0" fillId="6" borderId="16" xfId="0" applyFill="1" applyBorder="1"/>
    <xf numFmtId="0" fontId="0" fillId="6" borderId="1" xfId="0" applyFill="1" applyBorder="1"/>
    <xf numFmtId="0" fontId="0" fillId="6" borderId="7" xfId="0" applyFill="1" applyBorder="1"/>
    <xf numFmtId="0" fontId="4" fillId="6" borderId="1" xfId="0" applyFont="1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8" fillId="6" borderId="5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5" borderId="19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 vertical="center"/>
    </xf>
    <xf numFmtId="2" fontId="0" fillId="5" borderId="20" xfId="0" applyNumberFormat="1" applyFill="1" applyBorder="1" applyAlignment="1">
      <alignment horizontal="center"/>
    </xf>
    <xf numFmtId="2" fontId="0" fillId="5" borderId="21" xfId="0" applyNumberFormat="1" applyFill="1" applyBorder="1" applyAlignment="1">
      <alignment horizontal="center"/>
    </xf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13" xfId="0" applyFill="1" applyBorder="1" applyAlignment="1">
      <alignment horizontal="left"/>
    </xf>
    <xf numFmtId="0" fontId="0" fillId="6" borderId="14" xfId="0" applyFill="1" applyBorder="1" applyAlignment="1">
      <alignment horizontal="left"/>
    </xf>
    <xf numFmtId="0" fontId="0" fillId="6" borderId="18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8" xfId="0" applyFill="1" applyBorder="1"/>
    <xf numFmtId="0" fontId="0" fillId="6" borderId="29" xfId="0" applyFill="1" applyBorder="1"/>
    <xf numFmtId="0" fontId="0" fillId="6" borderId="30" xfId="0" applyFill="1" applyBorder="1"/>
    <xf numFmtId="0" fontId="0" fillId="6" borderId="25" xfId="0" applyFill="1" applyBorder="1"/>
    <xf numFmtId="0" fontId="0" fillId="6" borderId="0" xfId="0" applyFill="1" applyBorder="1"/>
    <xf numFmtId="0" fontId="0" fillId="6" borderId="33" xfId="0" applyFill="1" applyBorder="1"/>
    <xf numFmtId="0" fontId="0" fillId="6" borderId="31" xfId="0" applyFill="1" applyBorder="1"/>
    <xf numFmtId="0" fontId="0" fillId="6" borderId="27" xfId="0" applyFill="1" applyBorder="1"/>
    <xf numFmtId="0" fontId="0" fillId="6" borderId="32" xfId="0" applyFill="1" applyBorder="1"/>
    <xf numFmtId="0" fontId="9" fillId="6" borderId="5" xfId="0" applyFont="1" applyFill="1" applyBorder="1" applyAlignment="1">
      <alignment horizontal="center"/>
    </xf>
    <xf numFmtId="0" fontId="0" fillId="6" borderId="4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left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5" xfId="0" applyFill="1" applyBorder="1" applyAlignment="1">
      <alignment horizontal="center" vertical="center"/>
    </xf>
    <xf numFmtId="0" fontId="10" fillId="6" borderId="16" xfId="0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2" fontId="4" fillId="6" borderId="1" xfId="0" applyNumberFormat="1" applyFont="1" applyFill="1" applyBorder="1" applyAlignment="1">
      <alignment horizontal="center" vertical="center"/>
    </xf>
    <xf numFmtId="165" fontId="4" fillId="6" borderId="1" xfId="0" applyNumberFormat="1" applyFont="1" applyFill="1" applyBorder="1" applyAlignment="1">
      <alignment horizontal="center" vertical="center"/>
    </xf>
    <xf numFmtId="165" fontId="4" fillId="6" borderId="5" xfId="0" applyNumberFormat="1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center" vertical="center"/>
    </xf>
    <xf numFmtId="165" fontId="4" fillId="4" borderId="5" xfId="0" applyNumberFormat="1" applyFont="1" applyFill="1" applyBorder="1" applyAlignment="1">
      <alignment horizontal="center" vertical="center"/>
    </xf>
    <xf numFmtId="0" fontId="0" fillId="4" borderId="5" xfId="0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0" fillId="4" borderId="34" xfId="0" applyFill="1" applyBorder="1" applyAlignment="1">
      <alignment vertical="center"/>
    </xf>
    <xf numFmtId="0" fontId="0" fillId="4" borderId="23" xfId="0" applyFill="1" applyBorder="1" applyAlignment="1">
      <alignment horizontal="center" vertical="center"/>
    </xf>
    <xf numFmtId="0" fontId="0" fillId="4" borderId="35" xfId="0" applyFill="1" applyBorder="1" applyAlignment="1">
      <alignment vertical="center"/>
    </xf>
    <xf numFmtId="0" fontId="5" fillId="3" borderId="26" xfId="0" applyFont="1" applyFill="1" applyBorder="1"/>
    <xf numFmtId="0" fontId="6" fillId="3" borderId="28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3" borderId="30" xfId="0" applyFont="1" applyFill="1" applyBorder="1" applyAlignment="1">
      <alignment horizontal="center"/>
    </xf>
    <xf numFmtId="0" fontId="6" fillId="3" borderId="31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6" fillId="3" borderId="32" xfId="0" applyFont="1" applyFill="1" applyBorder="1" applyAlignment="1">
      <alignment horizontal="center"/>
    </xf>
    <xf numFmtId="0" fontId="5" fillId="4" borderId="28" xfId="0" applyFont="1" applyFill="1" applyBorder="1" applyAlignment="1">
      <alignment horizontal="left" wrapText="1"/>
    </xf>
    <xf numFmtId="0" fontId="5" fillId="4" borderId="29" xfId="0" applyFont="1" applyFill="1" applyBorder="1" applyAlignment="1">
      <alignment horizontal="left" wrapText="1"/>
    </xf>
    <xf numFmtId="0" fontId="5" fillId="4" borderId="30" xfId="0" applyFont="1" applyFill="1" applyBorder="1" applyAlignment="1">
      <alignment horizontal="left" wrapText="1"/>
    </xf>
    <xf numFmtId="0" fontId="5" fillId="4" borderId="25" xfId="0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left" wrapText="1"/>
    </xf>
    <xf numFmtId="0" fontId="5" fillId="4" borderId="33" xfId="0" applyFont="1" applyFill="1" applyBorder="1" applyAlignment="1">
      <alignment horizontal="left" wrapText="1"/>
    </xf>
    <xf numFmtId="0" fontId="5" fillId="4" borderId="31" xfId="0" applyFont="1" applyFill="1" applyBorder="1" applyAlignment="1">
      <alignment horizontal="left" wrapText="1"/>
    </xf>
    <xf numFmtId="0" fontId="5" fillId="4" borderId="27" xfId="0" applyFont="1" applyFill="1" applyBorder="1" applyAlignment="1">
      <alignment horizontal="left" wrapText="1"/>
    </xf>
    <xf numFmtId="0" fontId="5" fillId="4" borderId="32" xfId="0" applyFont="1" applyFill="1" applyBorder="1" applyAlignment="1">
      <alignment horizontal="left" wrapText="1"/>
    </xf>
    <xf numFmtId="0" fontId="9" fillId="3" borderId="10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3" borderId="20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0" fillId="3" borderId="21" xfId="0" applyFill="1" applyBorder="1" applyAlignment="1">
      <alignment horizontal="center" wrapText="1"/>
    </xf>
    <xf numFmtId="0" fontId="0" fillId="3" borderId="5" xfId="0" applyFill="1" applyBorder="1" applyAlignment="1">
      <alignment horizontal="center" wrapText="1"/>
    </xf>
    <xf numFmtId="0" fontId="0" fillId="6" borderId="2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13" xfId="0" applyFill="1" applyBorder="1" applyAlignment="1">
      <alignment horizontal="left"/>
    </xf>
    <xf numFmtId="0" fontId="0" fillId="6" borderId="14" xfId="0" applyFill="1" applyBorder="1" applyAlignment="1">
      <alignment horizontal="left"/>
    </xf>
    <xf numFmtId="0" fontId="0" fillId="3" borderId="19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left" vertical="center"/>
    </xf>
    <xf numFmtId="0" fontId="2" fillId="5" borderId="11" xfId="0" applyFont="1" applyFill="1" applyBorder="1" applyAlignment="1">
      <alignment horizontal="left" vertical="center"/>
    </xf>
    <xf numFmtId="0" fontId="0" fillId="6" borderId="28" xfId="0" applyFill="1" applyBorder="1" applyAlignment="1">
      <alignment horizontal="center"/>
    </xf>
    <xf numFmtId="0" fontId="0" fillId="6" borderId="29" xfId="0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6" borderId="27" xfId="0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wrapText="1"/>
    </xf>
    <xf numFmtId="0" fontId="5" fillId="3" borderId="11" xfId="0" applyFont="1" applyFill="1" applyBorder="1" applyAlignment="1">
      <alignment horizontal="center" wrapText="1"/>
    </xf>
    <xf numFmtId="0" fontId="5" fillId="3" borderId="12" xfId="0" applyFont="1" applyFill="1" applyBorder="1" applyAlignment="1">
      <alignment horizontal="center" wrapText="1"/>
    </xf>
    <xf numFmtId="0" fontId="0" fillId="6" borderId="22" xfId="0" applyFill="1" applyBorder="1" applyAlignment="1">
      <alignment horizontal="left"/>
    </xf>
    <xf numFmtId="0" fontId="0" fillId="6" borderId="24" xfId="0" applyFill="1" applyBorder="1" applyAlignment="1">
      <alignment horizontal="left"/>
    </xf>
    <xf numFmtId="0" fontId="2" fillId="5" borderId="12" xfId="0" applyFont="1" applyFill="1" applyBorder="1" applyAlignment="1">
      <alignment horizontal="left" vertical="center"/>
    </xf>
    <xf numFmtId="0" fontId="5" fillId="3" borderId="28" xfId="0" applyFont="1" applyFill="1" applyBorder="1" applyAlignment="1">
      <alignment horizontal="center" wrapText="1"/>
    </xf>
    <xf numFmtId="0" fontId="5" fillId="3" borderId="30" xfId="0" applyFont="1" applyFill="1" applyBorder="1" applyAlignment="1">
      <alignment horizontal="center" wrapText="1"/>
    </xf>
    <xf numFmtId="0" fontId="8" fillId="3" borderId="10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3" borderId="34" xfId="0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wrapText="1"/>
    </xf>
    <xf numFmtId="0" fontId="0" fillId="3" borderId="23" xfId="0" applyFill="1" applyBorder="1" applyAlignment="1">
      <alignment horizontal="center" wrapText="1"/>
    </xf>
    <xf numFmtId="0" fontId="0" fillId="3" borderId="35" xfId="0" applyFill="1" applyBorder="1" applyAlignment="1">
      <alignment horizontal="center" wrapText="1"/>
    </xf>
    <xf numFmtId="0" fontId="0" fillId="6" borderId="18" xfId="0" applyFill="1" applyBorder="1" applyAlignment="1">
      <alignment horizontal="left"/>
    </xf>
    <xf numFmtId="0" fontId="0" fillId="6" borderId="9" xfId="0" applyFill="1" applyBorder="1" applyAlignment="1">
      <alignment horizontal="left"/>
    </xf>
    <xf numFmtId="0" fontId="10" fillId="6" borderId="2" xfId="0" applyFont="1" applyFill="1" applyBorder="1" applyAlignment="1">
      <alignment horizontal="left"/>
    </xf>
    <xf numFmtId="0" fontId="10" fillId="6" borderId="3" xfId="0" applyFont="1" applyFill="1" applyBorder="1" applyAlignment="1">
      <alignment horizontal="left"/>
    </xf>
    <xf numFmtId="0" fontId="5" fillId="4" borderId="28" xfId="0" applyFont="1" applyFill="1" applyBorder="1" applyAlignment="1">
      <alignment horizontal="left" vertical="center" wrapText="1"/>
    </xf>
    <xf numFmtId="0" fontId="5" fillId="4" borderId="29" xfId="0" applyFont="1" applyFill="1" applyBorder="1" applyAlignment="1">
      <alignment horizontal="left" vertical="center" wrapText="1"/>
    </xf>
    <xf numFmtId="0" fontId="5" fillId="4" borderId="30" xfId="0" applyFont="1" applyFill="1" applyBorder="1" applyAlignment="1">
      <alignment horizontal="left" vertical="center" wrapText="1"/>
    </xf>
    <xf numFmtId="0" fontId="5" fillId="4" borderId="25" xfId="0" applyFont="1" applyFill="1" applyBorder="1" applyAlignment="1">
      <alignment horizontal="left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33" xfId="0" applyFont="1" applyFill="1" applyBorder="1" applyAlignment="1">
      <alignment horizontal="left" vertical="center" wrapText="1"/>
    </xf>
    <xf numFmtId="0" fontId="5" fillId="4" borderId="31" xfId="0" applyFont="1" applyFill="1" applyBorder="1" applyAlignment="1">
      <alignment horizontal="left" vertical="center" wrapText="1"/>
    </xf>
    <xf numFmtId="0" fontId="5" fillId="4" borderId="27" xfId="0" applyFont="1" applyFill="1" applyBorder="1" applyAlignment="1">
      <alignment horizontal="left" vertical="center" wrapText="1"/>
    </xf>
    <xf numFmtId="0" fontId="0" fillId="3" borderId="21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0" fontId="8" fillId="3" borderId="32" xfId="0" applyFont="1" applyFill="1" applyBorder="1" applyAlignment="1">
      <alignment horizontal="center"/>
    </xf>
    <xf numFmtId="0" fontId="0" fillId="6" borderId="35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6" borderId="34" xfId="0" applyFill="1" applyBorder="1" applyAlignment="1">
      <alignment horizontal="left" vertical="center" wrapText="1"/>
    </xf>
    <xf numFmtId="0" fontId="0" fillId="6" borderId="15" xfId="0" applyFill="1" applyBorder="1" applyAlignment="1">
      <alignment horizontal="left" vertical="center" wrapText="1"/>
    </xf>
    <xf numFmtId="0" fontId="0" fillId="6" borderId="23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4" borderId="34" xfId="0" applyFill="1" applyBorder="1" applyAlignment="1">
      <alignment horizontal="left" vertical="center" wrapText="1"/>
    </xf>
    <xf numFmtId="0" fontId="0" fillId="4" borderId="15" xfId="0" applyFill="1" applyBorder="1" applyAlignment="1">
      <alignment horizontal="left" vertical="center" wrapText="1"/>
    </xf>
    <xf numFmtId="0" fontId="0" fillId="4" borderId="23" xfId="0" applyNumberFormat="1" applyFill="1" applyBorder="1" applyAlignment="1">
      <alignment horizontal="center" vertical="center"/>
    </xf>
    <xf numFmtId="0" fontId="0" fillId="4" borderId="16" xfId="0" applyNumberFormat="1" applyFill="1" applyBorder="1" applyAlignment="1">
      <alignment horizontal="center" vertical="center"/>
    </xf>
    <xf numFmtId="0" fontId="0" fillId="2" borderId="28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5" fillId="4" borderId="28" xfId="0" applyFont="1" applyFill="1" applyBorder="1" applyAlignment="1">
      <alignment horizontal="center" wrapText="1"/>
    </xf>
    <xf numFmtId="0" fontId="5" fillId="4" borderId="29" xfId="0" applyFont="1" applyFill="1" applyBorder="1" applyAlignment="1">
      <alignment horizontal="center" wrapText="1"/>
    </xf>
    <xf numFmtId="0" fontId="5" fillId="4" borderId="30" xfId="0" applyFont="1" applyFill="1" applyBorder="1" applyAlignment="1">
      <alignment horizontal="center" wrapText="1"/>
    </xf>
    <xf numFmtId="0" fontId="5" fillId="4" borderId="25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center" wrapText="1"/>
    </xf>
    <xf numFmtId="0" fontId="5" fillId="4" borderId="33" xfId="0" applyFont="1" applyFill="1" applyBorder="1" applyAlignment="1">
      <alignment horizontal="center" wrapText="1"/>
    </xf>
    <xf numFmtId="0" fontId="5" fillId="4" borderId="31" xfId="0" applyFont="1" applyFill="1" applyBorder="1" applyAlignment="1">
      <alignment horizontal="center" wrapText="1"/>
    </xf>
    <xf numFmtId="0" fontId="5" fillId="4" borderId="27" xfId="0" applyFont="1" applyFill="1" applyBorder="1" applyAlignment="1">
      <alignment horizontal="center" wrapText="1"/>
    </xf>
    <xf numFmtId="0" fontId="5" fillId="4" borderId="32" xfId="0" applyFont="1" applyFill="1" applyBorder="1" applyAlignment="1">
      <alignment horizontal="center" wrapText="1"/>
    </xf>
    <xf numFmtId="0" fontId="11" fillId="3" borderId="10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left"/>
    </xf>
    <xf numFmtId="0" fontId="11" fillId="3" borderId="12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Tiempo critico y maximo [dias] en funcion del espesor del aislante [mm]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Tiempo critico</c:v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'Caso1_Var. Espesor aislante'!$E$9:$E$18</c:f>
              <c:numCache>
                <c:formatCode>General</c:formatCode>
                <c:ptCount val="10"/>
                <c:pt idx="0">
                  <c:v>200</c:v>
                </c:pt>
                <c:pt idx="1">
                  <c:v>180</c:v>
                </c:pt>
                <c:pt idx="2">
                  <c:v>160</c:v>
                </c:pt>
                <c:pt idx="3">
                  <c:v>140</c:v>
                </c:pt>
                <c:pt idx="4">
                  <c:v>120</c:v>
                </c:pt>
                <c:pt idx="5">
                  <c:v>100</c:v>
                </c:pt>
                <c:pt idx="6">
                  <c:v>80</c:v>
                </c:pt>
                <c:pt idx="7">
                  <c:v>60</c:v>
                </c:pt>
                <c:pt idx="8">
                  <c:v>40</c:v>
                </c:pt>
                <c:pt idx="9">
                  <c:v>20</c:v>
                </c:pt>
              </c:numCache>
            </c:numRef>
          </c:xVal>
          <c:yVal>
            <c:numRef>
              <c:f>'Caso1_Var. Espesor aislante'!$F$9:$F$18</c:f>
              <c:numCache>
                <c:formatCode>General</c:formatCode>
                <c:ptCount val="10"/>
                <c:pt idx="0">
                  <c:v>10.6</c:v>
                </c:pt>
                <c:pt idx="1">
                  <c:v>9.6999999999999993</c:v>
                </c:pt>
                <c:pt idx="2">
                  <c:v>8.8000000000000007</c:v>
                </c:pt>
                <c:pt idx="3">
                  <c:v>7.9</c:v>
                </c:pt>
                <c:pt idx="4">
                  <c:v>6.9</c:v>
                </c:pt>
                <c:pt idx="5">
                  <c:v>5.9</c:v>
                </c:pt>
                <c:pt idx="6">
                  <c:v>4.8</c:v>
                </c:pt>
                <c:pt idx="7">
                  <c:v>3.7</c:v>
                </c:pt>
                <c:pt idx="8">
                  <c:v>2.6</c:v>
                </c:pt>
                <c:pt idx="9">
                  <c:v>1.4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AF0-4D57-8058-E67372036D99}"/>
            </c:ext>
          </c:extLst>
        </c:ser>
        <c:ser>
          <c:idx val="1"/>
          <c:order val="1"/>
          <c:tx>
            <c:v>Tiempo Máximo</c:v>
          </c:tx>
          <c:spPr>
            <a:ln w="9525" cap="flat" cmpd="sng" algn="ctr">
              <a:solidFill>
                <a:schemeClr val="accent2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'Caso1_Var. Espesor aislante'!$E$9:$E$18</c:f>
              <c:numCache>
                <c:formatCode>General</c:formatCode>
                <c:ptCount val="10"/>
                <c:pt idx="0">
                  <c:v>200</c:v>
                </c:pt>
                <c:pt idx="1">
                  <c:v>180</c:v>
                </c:pt>
                <c:pt idx="2">
                  <c:v>160</c:v>
                </c:pt>
                <c:pt idx="3">
                  <c:v>140</c:v>
                </c:pt>
                <c:pt idx="4">
                  <c:v>120</c:v>
                </c:pt>
                <c:pt idx="5">
                  <c:v>100</c:v>
                </c:pt>
                <c:pt idx="6">
                  <c:v>80</c:v>
                </c:pt>
                <c:pt idx="7">
                  <c:v>60</c:v>
                </c:pt>
                <c:pt idx="8">
                  <c:v>40</c:v>
                </c:pt>
                <c:pt idx="9">
                  <c:v>20</c:v>
                </c:pt>
              </c:numCache>
            </c:numRef>
          </c:xVal>
          <c:yVal>
            <c:numRef>
              <c:f>'Caso1_Var. Espesor aislante'!$G$9:$G$18</c:f>
              <c:numCache>
                <c:formatCode>General</c:formatCode>
                <c:ptCount val="10"/>
                <c:pt idx="0">
                  <c:v>12.4</c:v>
                </c:pt>
                <c:pt idx="1">
                  <c:v>11.4</c:v>
                </c:pt>
                <c:pt idx="2">
                  <c:v>10.4</c:v>
                </c:pt>
                <c:pt idx="3">
                  <c:v>9.3000000000000007</c:v>
                </c:pt>
                <c:pt idx="4">
                  <c:v>8.1</c:v>
                </c:pt>
                <c:pt idx="5">
                  <c:v>6.9</c:v>
                </c:pt>
                <c:pt idx="6">
                  <c:v>5.6</c:v>
                </c:pt>
                <c:pt idx="7">
                  <c:v>4.3</c:v>
                </c:pt>
                <c:pt idx="8">
                  <c:v>3</c:v>
                </c:pt>
                <c:pt idx="9">
                  <c:v>1.6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AF0-4D57-8058-E67372036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20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Espesor del aislante [mm]</a:t>
                </a:r>
                <a:endParaRPr lang="es-MX" b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/>
              <a:t>Tiempo critico y maximo [dias] en temperatura ambiente media [°C]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70472195214867E-2"/>
          <c:y val="0.12022611005638495"/>
          <c:w val="0.91475049247247364"/>
          <c:h val="0.64724360055790919"/>
        </c:manualLayout>
      </c:layout>
      <c:scatterChart>
        <c:scatterStyle val="lineMarker"/>
        <c:varyColors val="0"/>
        <c:ser>
          <c:idx val="0"/>
          <c:order val="0"/>
          <c:tx>
            <c:v>Tiempo Crítico</c:v>
          </c:tx>
          <c:spPr>
            <a:ln w="25400">
              <a:noFill/>
            </a:ln>
            <a:effectLst/>
          </c:spPr>
          <c:xVal>
            <c:numRef>
              <c:f>'Caso6_Var. de la localidad'!$H$9:$H$16</c:f>
              <c:numCache>
                <c:formatCode>General</c:formatCode>
                <c:ptCount val="8"/>
                <c:pt idx="0">
                  <c:v>22.53</c:v>
                </c:pt>
                <c:pt idx="1">
                  <c:v>17.440000000000001</c:v>
                </c:pt>
                <c:pt idx="2">
                  <c:v>20.91</c:v>
                </c:pt>
                <c:pt idx="3">
                  <c:v>19.309999999999999</c:v>
                </c:pt>
                <c:pt idx="4">
                  <c:v>22.29</c:v>
                </c:pt>
                <c:pt idx="5">
                  <c:v>21.38</c:v>
                </c:pt>
                <c:pt idx="6">
                  <c:v>16.8</c:v>
                </c:pt>
                <c:pt idx="7">
                  <c:v>8.3000000000000007</c:v>
                </c:pt>
              </c:numCache>
            </c:numRef>
          </c:xVal>
          <c:yVal>
            <c:numRef>
              <c:f>'Caso6_Var. de la localidad'!$F$9:$F$16</c:f>
              <c:numCache>
                <c:formatCode>General</c:formatCode>
                <c:ptCount val="8"/>
                <c:pt idx="0">
                  <c:v>4.726</c:v>
                </c:pt>
                <c:pt idx="1">
                  <c:v>4.8730000000000002</c:v>
                </c:pt>
                <c:pt idx="2">
                  <c:v>4.7949999999999999</c:v>
                </c:pt>
                <c:pt idx="3">
                  <c:v>4.8109999999999999</c:v>
                </c:pt>
                <c:pt idx="4">
                  <c:v>4.7169999999999996</c:v>
                </c:pt>
                <c:pt idx="5">
                  <c:v>4.7380000000000004</c:v>
                </c:pt>
                <c:pt idx="6">
                  <c:v>4.9589999999999996</c:v>
                </c:pt>
                <c:pt idx="7">
                  <c:v>5.2629999999999999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11-475D-9ADE-A7F83C855457}"/>
            </c:ext>
          </c:extLst>
        </c:ser>
        <c:ser>
          <c:idx val="1"/>
          <c:order val="1"/>
          <c:tx>
            <c:v>Tiempo Máximo</c:v>
          </c:tx>
          <c:spPr>
            <a:ln w="25400">
              <a:noFill/>
            </a:ln>
            <a:effectLst/>
          </c:spPr>
          <c:xVal>
            <c:numRef>
              <c:f>'Caso6_Var. de la localidad'!$H$9:$H$16</c:f>
              <c:numCache>
                <c:formatCode>General</c:formatCode>
                <c:ptCount val="8"/>
                <c:pt idx="0">
                  <c:v>22.53</c:v>
                </c:pt>
                <c:pt idx="1">
                  <c:v>17.440000000000001</c:v>
                </c:pt>
                <c:pt idx="2">
                  <c:v>20.91</c:v>
                </c:pt>
                <c:pt idx="3">
                  <c:v>19.309999999999999</c:v>
                </c:pt>
                <c:pt idx="4">
                  <c:v>22.29</c:v>
                </c:pt>
                <c:pt idx="5">
                  <c:v>21.38</c:v>
                </c:pt>
                <c:pt idx="6">
                  <c:v>16.8</c:v>
                </c:pt>
                <c:pt idx="7">
                  <c:v>8.3000000000000007</c:v>
                </c:pt>
              </c:numCache>
            </c:numRef>
          </c:xVal>
          <c:yVal>
            <c:numRef>
              <c:f>'Caso6_Var. de la localidad'!$G$9:$G$16</c:f>
              <c:numCache>
                <c:formatCode>General</c:formatCode>
                <c:ptCount val="8"/>
                <c:pt idx="0">
                  <c:v>5.5389999999999997</c:v>
                </c:pt>
                <c:pt idx="1">
                  <c:v>5.6909999999999998</c:v>
                </c:pt>
                <c:pt idx="2">
                  <c:v>5.6059999999999999</c:v>
                </c:pt>
                <c:pt idx="3">
                  <c:v>5.6420000000000003</c:v>
                </c:pt>
                <c:pt idx="4">
                  <c:v>5.5330000000000004</c:v>
                </c:pt>
                <c:pt idx="5">
                  <c:v>5.56</c:v>
                </c:pt>
                <c:pt idx="6">
                  <c:v>5.7629999999999999</c:v>
                </c:pt>
                <c:pt idx="7">
                  <c:v>6.1340000000000003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11-475D-9ADE-A7F83C855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Temperatura ambiente media</a:t>
                </a:r>
                <a:r>
                  <a:rPr lang="es-MX" sz="2000" b="0" baseline="0"/>
                  <a:t> [°C]</a:t>
                </a:r>
                <a:endParaRPr lang="es-MX" b="0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600" b="1"/>
              <a:t>Tiempo critico y maximo [dias] en funcion de la radiacion solar media[W/m^2]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70472195214867E-2"/>
          <c:y val="0.12022611005638495"/>
          <c:w val="0.91475049247247364"/>
          <c:h val="0.64724360055790919"/>
        </c:manualLayout>
      </c:layout>
      <c:scatterChart>
        <c:scatterStyle val="lineMarker"/>
        <c:varyColors val="0"/>
        <c:ser>
          <c:idx val="0"/>
          <c:order val="0"/>
          <c:tx>
            <c:v>Tiempo critico</c:v>
          </c:tx>
          <c:spPr>
            <a:ln w="25400">
              <a:noFill/>
            </a:ln>
            <a:effectLst>
              <a:glow>
                <a:schemeClr val="accent1">
                  <a:alpha val="40000"/>
                </a:schemeClr>
              </a:glow>
            </a:effectLst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25400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glow>
                  <a:schemeClr val="accent1">
                    <a:alpha val="40000"/>
                  </a:schemeClr>
                </a:glow>
              </a:effectLst>
            </c:spPr>
          </c:marker>
          <c:xVal>
            <c:numRef>
              <c:f>'Caso6_Var. de la localidad'!$I$9:$I$16</c:f>
              <c:numCache>
                <c:formatCode>General</c:formatCode>
                <c:ptCount val="8"/>
                <c:pt idx="0">
                  <c:v>644.23</c:v>
                </c:pt>
                <c:pt idx="1">
                  <c:v>582.64</c:v>
                </c:pt>
                <c:pt idx="2">
                  <c:v>540.55999999999995</c:v>
                </c:pt>
                <c:pt idx="3">
                  <c:v>564.14</c:v>
                </c:pt>
                <c:pt idx="4">
                  <c:v>606.79</c:v>
                </c:pt>
                <c:pt idx="5">
                  <c:v>590.83000000000004</c:v>
                </c:pt>
                <c:pt idx="6">
                  <c:v>420.31</c:v>
                </c:pt>
                <c:pt idx="7">
                  <c:v>321.8</c:v>
                </c:pt>
              </c:numCache>
            </c:numRef>
          </c:xVal>
          <c:yVal>
            <c:numRef>
              <c:f>'Caso6_Var. de la localidad'!$F$9:$F$16</c:f>
              <c:numCache>
                <c:formatCode>General</c:formatCode>
                <c:ptCount val="8"/>
                <c:pt idx="0">
                  <c:v>4.726</c:v>
                </c:pt>
                <c:pt idx="1">
                  <c:v>4.8730000000000002</c:v>
                </c:pt>
                <c:pt idx="2">
                  <c:v>4.7949999999999999</c:v>
                </c:pt>
                <c:pt idx="3">
                  <c:v>4.8109999999999999</c:v>
                </c:pt>
                <c:pt idx="4">
                  <c:v>4.7169999999999996</c:v>
                </c:pt>
                <c:pt idx="5">
                  <c:v>4.7380000000000004</c:v>
                </c:pt>
                <c:pt idx="6">
                  <c:v>4.9589999999999996</c:v>
                </c:pt>
                <c:pt idx="7">
                  <c:v>5.2629999999999999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D88-4004-896B-AD78AC154265}"/>
            </c:ext>
          </c:extLst>
        </c:ser>
        <c:ser>
          <c:idx val="1"/>
          <c:order val="1"/>
          <c:tx>
            <c:v>Tiempo Máximo</c:v>
          </c:tx>
          <c:spPr>
            <a:ln w="25400">
              <a:noFill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25400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'Caso6_Var. de la localidad'!$I$9:$I$16</c:f>
              <c:numCache>
                <c:formatCode>General</c:formatCode>
                <c:ptCount val="8"/>
                <c:pt idx="0">
                  <c:v>644.23</c:v>
                </c:pt>
                <c:pt idx="1">
                  <c:v>582.64</c:v>
                </c:pt>
                <c:pt idx="2">
                  <c:v>540.55999999999995</c:v>
                </c:pt>
                <c:pt idx="3">
                  <c:v>564.14</c:v>
                </c:pt>
                <c:pt idx="4">
                  <c:v>606.79</c:v>
                </c:pt>
                <c:pt idx="5">
                  <c:v>590.83000000000004</c:v>
                </c:pt>
                <c:pt idx="6">
                  <c:v>420.31</c:v>
                </c:pt>
                <c:pt idx="7">
                  <c:v>321.8</c:v>
                </c:pt>
              </c:numCache>
            </c:numRef>
          </c:xVal>
          <c:yVal>
            <c:numRef>
              <c:f>'Caso6_Var. de la localidad'!$G$9:$G$16</c:f>
              <c:numCache>
                <c:formatCode>General</c:formatCode>
                <c:ptCount val="8"/>
                <c:pt idx="0">
                  <c:v>5.5389999999999997</c:v>
                </c:pt>
                <c:pt idx="1">
                  <c:v>5.6909999999999998</c:v>
                </c:pt>
                <c:pt idx="2">
                  <c:v>5.6059999999999999</c:v>
                </c:pt>
                <c:pt idx="3">
                  <c:v>5.6420000000000003</c:v>
                </c:pt>
                <c:pt idx="4">
                  <c:v>5.5330000000000004</c:v>
                </c:pt>
                <c:pt idx="5">
                  <c:v>5.56</c:v>
                </c:pt>
                <c:pt idx="6">
                  <c:v>5.7629999999999999</c:v>
                </c:pt>
                <c:pt idx="7">
                  <c:v>6.1340000000000003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88-4004-896B-AD78AC154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 baseline="0"/>
                  <a:t>Radiación Solar Media [W/m^2]</a:t>
                </a:r>
                <a:endParaRPr lang="es-MX" b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 b="1"/>
              <a:t>Tiempo critico y maximo [dias] en funcion del porcentaje</a:t>
            </a:r>
            <a:r>
              <a:rPr lang="es-MX" sz="1400" b="1" baseline="0"/>
              <a:t> de liquido inicial</a:t>
            </a:r>
            <a:r>
              <a:rPr lang="es-MX" sz="1400" b="1"/>
              <a:t> [%] </a:t>
            </a:r>
          </a:p>
        </c:rich>
      </c:tx>
      <c:layout>
        <c:manualLayout>
          <c:xMode val="edge"/>
          <c:yMode val="edge"/>
          <c:x val="0.1173745606013986"/>
          <c:y val="3.411826430071360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70472195214867E-2"/>
          <c:y val="0.12022611005638495"/>
          <c:w val="0.91475049247247364"/>
          <c:h val="0.64724360055790919"/>
        </c:manualLayout>
      </c:layout>
      <c:scatterChart>
        <c:scatterStyle val="smoothMarker"/>
        <c:varyColors val="0"/>
        <c:ser>
          <c:idx val="0"/>
          <c:order val="0"/>
          <c:tx>
            <c:v>Tiempo critico</c:v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'Caso2_Var. Cant. liq. inicial'!$E$9:$E$18</c:f>
              <c:numCache>
                <c:formatCode>General</c:formatCode>
                <c:ptCount val="10"/>
                <c:pt idx="0">
                  <c:v>45</c:v>
                </c:pt>
                <c:pt idx="1">
                  <c:v>50</c:v>
                </c:pt>
                <c:pt idx="2">
                  <c:v>55</c:v>
                </c:pt>
                <c:pt idx="3">
                  <c:v>60</c:v>
                </c:pt>
                <c:pt idx="4">
                  <c:v>65</c:v>
                </c:pt>
                <c:pt idx="5">
                  <c:v>70</c:v>
                </c:pt>
                <c:pt idx="6">
                  <c:v>75</c:v>
                </c:pt>
                <c:pt idx="7">
                  <c:v>80</c:v>
                </c:pt>
                <c:pt idx="8">
                  <c:v>85</c:v>
                </c:pt>
                <c:pt idx="9">
                  <c:v>90</c:v>
                </c:pt>
              </c:numCache>
            </c:numRef>
          </c:xVal>
          <c:yVal>
            <c:numRef>
              <c:f>'Caso2_Var. Cant. liq. inicial'!$F$9:$F$18</c:f>
              <c:numCache>
                <c:formatCode>General</c:formatCode>
                <c:ptCount val="10"/>
                <c:pt idx="0">
                  <c:v>2.8</c:v>
                </c:pt>
                <c:pt idx="1">
                  <c:v>3.1</c:v>
                </c:pt>
                <c:pt idx="2">
                  <c:v>3.3</c:v>
                </c:pt>
                <c:pt idx="3">
                  <c:v>3.6</c:v>
                </c:pt>
                <c:pt idx="4">
                  <c:v>3.8</c:v>
                </c:pt>
                <c:pt idx="5">
                  <c:v>4.0999999999999996</c:v>
                </c:pt>
                <c:pt idx="6">
                  <c:v>4.3</c:v>
                </c:pt>
                <c:pt idx="7">
                  <c:v>4.5999999999999996</c:v>
                </c:pt>
                <c:pt idx="8">
                  <c:v>4.8</c:v>
                </c:pt>
                <c:pt idx="9">
                  <c:v>5.0999999999999996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BF-4B0D-8D21-063CF9A4212F}"/>
            </c:ext>
          </c:extLst>
        </c:ser>
        <c:ser>
          <c:idx val="1"/>
          <c:order val="1"/>
          <c:tx>
            <c:v>Tiempo Máximo</c:v>
          </c:tx>
          <c:spPr>
            <a:ln w="9525" cap="flat" cmpd="sng" algn="ctr">
              <a:solidFill>
                <a:schemeClr val="accent2">
                  <a:alpha val="70000"/>
                </a:schemeClr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'Caso2_Var. Cant. liq. inicial'!$E$9:$E$18</c:f>
              <c:numCache>
                <c:formatCode>General</c:formatCode>
                <c:ptCount val="10"/>
                <c:pt idx="0">
                  <c:v>45</c:v>
                </c:pt>
                <c:pt idx="1">
                  <c:v>50</c:v>
                </c:pt>
                <c:pt idx="2">
                  <c:v>55</c:v>
                </c:pt>
                <c:pt idx="3">
                  <c:v>60</c:v>
                </c:pt>
                <c:pt idx="4">
                  <c:v>65</c:v>
                </c:pt>
                <c:pt idx="5">
                  <c:v>70</c:v>
                </c:pt>
                <c:pt idx="6">
                  <c:v>75</c:v>
                </c:pt>
                <c:pt idx="7">
                  <c:v>80</c:v>
                </c:pt>
                <c:pt idx="8">
                  <c:v>85</c:v>
                </c:pt>
                <c:pt idx="9">
                  <c:v>90</c:v>
                </c:pt>
              </c:numCache>
            </c:numRef>
          </c:xVal>
          <c:yVal>
            <c:numRef>
              <c:f>'Caso2_Var. Cant. liq. inicial'!$G$9:$G$18</c:f>
              <c:numCache>
                <c:formatCode>General</c:formatCode>
                <c:ptCount val="10"/>
                <c:pt idx="0">
                  <c:v>3.3</c:v>
                </c:pt>
                <c:pt idx="1">
                  <c:v>3.6</c:v>
                </c:pt>
                <c:pt idx="2">
                  <c:v>3.9</c:v>
                </c:pt>
                <c:pt idx="3">
                  <c:v>4.2</c:v>
                </c:pt>
                <c:pt idx="4">
                  <c:v>4.5</c:v>
                </c:pt>
                <c:pt idx="5">
                  <c:v>4.7</c:v>
                </c:pt>
                <c:pt idx="6">
                  <c:v>5.0999999999999996</c:v>
                </c:pt>
                <c:pt idx="7">
                  <c:v>5.4</c:v>
                </c:pt>
                <c:pt idx="8">
                  <c:v>5.6</c:v>
                </c:pt>
                <c:pt idx="9">
                  <c:v>5.9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BF-4B0D-8D21-063CF9A42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95"/>
          <c:min val="4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400" b="0"/>
                  <a:t>Porcentaje</a:t>
                </a:r>
                <a:r>
                  <a:rPr lang="es-MX" sz="1400" b="0" baseline="0"/>
                  <a:t> de liquido en el recipiente</a:t>
                </a:r>
                <a:r>
                  <a:rPr lang="es-MX" sz="1400" b="0"/>
                  <a:t> [%]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  <c:majorUnit val="5"/>
        <c:minorUnit val="5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4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Tiempo critico y maximo [dias] en funcion</a:t>
            </a:r>
            <a:r>
              <a:rPr lang="es-MX" sz="2000" b="1" baseline="0"/>
              <a:t> del mes del año</a:t>
            </a:r>
            <a:endParaRPr lang="es-MX" sz="20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70472195214867E-2"/>
          <c:y val="0.12022611005638495"/>
          <c:w val="0.91475049247247364"/>
          <c:h val="0.64724360055790919"/>
        </c:manualLayout>
      </c:layout>
      <c:lineChart>
        <c:grouping val="stacked"/>
        <c:varyColors val="0"/>
        <c:ser>
          <c:idx val="0"/>
          <c:order val="0"/>
          <c:tx>
            <c:v>Tiempo Crítico</c:v>
          </c:tx>
          <c:spPr>
            <a:ln w="9525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cat>
            <c:strRef>
              <c:f>'Caso3_Var. de la epoca del año'!$E$9:$E$20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'Caso3_Var. de la epoca del año'!$F$9:$F$20</c:f>
              <c:numCache>
                <c:formatCode>General</c:formatCode>
                <c:ptCount val="12"/>
                <c:pt idx="0">
                  <c:v>4.8</c:v>
                </c:pt>
                <c:pt idx="1">
                  <c:v>4.8</c:v>
                </c:pt>
                <c:pt idx="2">
                  <c:v>4.9000000000000004</c:v>
                </c:pt>
                <c:pt idx="3">
                  <c:v>5.0999999999999996</c:v>
                </c:pt>
                <c:pt idx="4">
                  <c:v>5.0999999999999996</c:v>
                </c:pt>
                <c:pt idx="5">
                  <c:v>5.0999999999999996</c:v>
                </c:pt>
                <c:pt idx="6">
                  <c:v>5.0999999999999996</c:v>
                </c:pt>
                <c:pt idx="7">
                  <c:v>5.3</c:v>
                </c:pt>
                <c:pt idx="8">
                  <c:v>5.0999999999999996</c:v>
                </c:pt>
                <c:pt idx="9">
                  <c:v>5.2</c:v>
                </c:pt>
                <c:pt idx="10">
                  <c:v>5</c:v>
                </c:pt>
                <c:pt idx="11">
                  <c:v>4.9000000000000004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F2E-4474-A517-3E030F2E4A6C}"/>
            </c:ext>
          </c:extLst>
        </c:ser>
        <c:ser>
          <c:idx val="1"/>
          <c:order val="1"/>
          <c:tx>
            <c:v>Tiempo Máximo</c:v>
          </c:tx>
          <c:marker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cat>
            <c:strRef>
              <c:f>'Caso3_Var. de la epoca del año'!$E$9:$E$20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'Caso3_Var. de la epoca del año'!$G$9:$G$20</c:f>
              <c:numCache>
                <c:formatCode>General</c:formatCode>
                <c:ptCount val="12"/>
                <c:pt idx="0">
                  <c:v>5.6</c:v>
                </c:pt>
                <c:pt idx="1">
                  <c:v>5.7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5.9</c:v>
                </c:pt>
                <c:pt idx="6">
                  <c:v>6</c:v>
                </c:pt>
                <c:pt idx="7">
                  <c:v>6.2</c:v>
                </c:pt>
                <c:pt idx="8">
                  <c:v>6</c:v>
                </c:pt>
                <c:pt idx="9">
                  <c:v>6</c:v>
                </c:pt>
                <c:pt idx="10">
                  <c:v>5.8</c:v>
                </c:pt>
                <c:pt idx="11">
                  <c:v>5.7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FF2E-4474-A517-3E030F2E4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367408"/>
        <c:axId val="732367824"/>
      </c:lineChart>
      <c:catAx>
        <c:axId val="73236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Mes del año</a:t>
                </a:r>
                <a:endParaRPr lang="es-MX" b="0"/>
              </a:p>
            </c:rich>
          </c:tx>
          <c:layout>
            <c:manualLayout>
              <c:xMode val="edge"/>
              <c:yMode val="edge"/>
              <c:x val="0.44252362289699154"/>
              <c:y val="0.8768190966182207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288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auto val="1"/>
        <c:lblAlgn val="ctr"/>
        <c:lblOffset val="100"/>
        <c:tickMarkSkip val="1"/>
        <c:noMultiLvlLbl val="0"/>
      </c:cat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between"/>
        <c:majorUnit val="1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705677614209183"/>
          <c:y val="0.9306058827582766"/>
          <c:w val="0.27924014831554073"/>
          <c:h val="5.2934196823926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Temperatura</a:t>
            </a:r>
            <a:r>
              <a:rPr lang="es-MX" sz="2000" b="1" baseline="0"/>
              <a:t> ambiente [°C] en funcion del mes del año</a:t>
            </a:r>
            <a:endParaRPr lang="es-MX" sz="20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141832645129341"/>
          <c:y val="0.12022611005638495"/>
          <c:w val="0.88050259815608667"/>
          <c:h val="0.64724360055790919"/>
        </c:manualLayout>
      </c:layout>
      <c:lineChart>
        <c:grouping val="stacked"/>
        <c:varyColors val="0"/>
        <c:ser>
          <c:idx val="1"/>
          <c:order val="0"/>
          <c:tx>
            <c:v>Temperatura Ambiente Media</c:v>
          </c:tx>
          <c:cat>
            <c:strRef>
              <c:f>'Caso3_Var. de la epoca del año'!$E$9:$E$20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'Caso3_Var. de la epoca del año'!$H$9:$H$20</c:f>
              <c:numCache>
                <c:formatCode>0.00</c:formatCode>
                <c:ptCount val="12"/>
                <c:pt idx="0">
                  <c:v>19</c:v>
                </c:pt>
                <c:pt idx="1">
                  <c:v>17.489999999999998</c:v>
                </c:pt>
                <c:pt idx="2">
                  <c:v>16.64</c:v>
                </c:pt>
                <c:pt idx="3">
                  <c:v>13.87</c:v>
                </c:pt>
                <c:pt idx="4">
                  <c:v>12.54</c:v>
                </c:pt>
                <c:pt idx="5">
                  <c:v>12.32</c:v>
                </c:pt>
                <c:pt idx="6">
                  <c:v>12.09</c:v>
                </c:pt>
                <c:pt idx="7">
                  <c:v>9.7100000000000009</c:v>
                </c:pt>
                <c:pt idx="8">
                  <c:v>9.86</c:v>
                </c:pt>
                <c:pt idx="9">
                  <c:v>12.21</c:v>
                </c:pt>
                <c:pt idx="10">
                  <c:v>13.23</c:v>
                </c:pt>
                <c:pt idx="11">
                  <c:v>16.71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AA79-4759-B373-7C4ABF83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367408"/>
        <c:axId val="732367824"/>
      </c:lineChart>
      <c:catAx>
        <c:axId val="73236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Mes del año</a:t>
                </a:r>
                <a:endParaRPr lang="es-MX" b="0"/>
              </a:p>
            </c:rich>
          </c:tx>
          <c:layout>
            <c:manualLayout>
              <c:xMode val="edge"/>
              <c:yMode val="edge"/>
              <c:x val="0.44252362289699154"/>
              <c:y val="0.8768190966182207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288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auto val="1"/>
        <c:lblAlgn val="ctr"/>
        <c:lblOffset val="100"/>
        <c:tickMarkSkip val="1"/>
        <c:noMultiLvlLbl val="0"/>
      </c:cat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1600"/>
                  <a:t>Temperatura</a:t>
                </a:r>
                <a:r>
                  <a:rPr lang="es-MX" sz="1600" baseline="0"/>
                  <a:t> Ambiente Media [°C]</a:t>
                </a:r>
                <a:r>
                  <a:rPr lang="es-MX" sz="1600"/>
                  <a:t> [dias]</a:t>
                </a:r>
              </a:p>
            </c:rich>
          </c:tx>
          <c:layout>
            <c:manualLayout>
              <c:xMode val="edge"/>
              <c:yMode val="edge"/>
              <c:x val="7.999865765015067E-3"/>
              <c:y val="9.2470892951061021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between"/>
        <c:majorUnit val="2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705677614209183"/>
          <c:y val="0.9306058827582766"/>
          <c:w val="0.27924014831554073"/>
          <c:h val="5.2934196823926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Radiación</a:t>
            </a:r>
            <a:r>
              <a:rPr lang="es-MX" sz="2000" b="1" baseline="0"/>
              <a:t> Solar media [W/m2] en función del mes del año</a:t>
            </a:r>
            <a:endParaRPr lang="es-MX" sz="2000" b="1"/>
          </a:p>
        </c:rich>
      </c:tx>
      <c:layout>
        <c:manualLayout>
          <c:xMode val="edge"/>
          <c:yMode val="edge"/>
          <c:x val="0.16515068026874563"/>
          <c:y val="5.499760413980391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522364856881436"/>
          <c:y val="0.12022611005638495"/>
          <c:w val="0.87669727603856562"/>
          <c:h val="0.64724360055790919"/>
        </c:manualLayout>
      </c:layout>
      <c:lineChart>
        <c:grouping val="stacked"/>
        <c:varyColors val="0"/>
        <c:ser>
          <c:idx val="1"/>
          <c:order val="0"/>
          <c:tx>
            <c:v>Radiación Solar Media</c:v>
          </c:tx>
          <c:marker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cat>
            <c:strRef>
              <c:f>'Caso3_Var. de la epoca del año'!$E$9:$E$20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 </c:v>
                </c:pt>
                <c:pt idx="3">
                  <c:v>Abril</c:v>
                </c:pt>
                <c:pt idx="4">
                  <c:v>Mayo 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'Caso3_Var. de la epoca del año'!$J$9:$J$20</c:f>
              <c:numCache>
                <c:formatCode>0.00</c:formatCode>
                <c:ptCount val="12"/>
                <c:pt idx="0">
                  <c:v>564.14</c:v>
                </c:pt>
                <c:pt idx="1">
                  <c:v>642.29999999999995</c:v>
                </c:pt>
                <c:pt idx="2">
                  <c:v>540.16</c:v>
                </c:pt>
                <c:pt idx="3">
                  <c:v>549.4</c:v>
                </c:pt>
                <c:pt idx="4">
                  <c:v>448.82</c:v>
                </c:pt>
                <c:pt idx="5">
                  <c:v>675.6</c:v>
                </c:pt>
                <c:pt idx="6">
                  <c:v>601.63</c:v>
                </c:pt>
                <c:pt idx="7">
                  <c:v>315.02999999999997</c:v>
                </c:pt>
                <c:pt idx="8">
                  <c:v>688.29</c:v>
                </c:pt>
                <c:pt idx="9">
                  <c:v>423.58</c:v>
                </c:pt>
                <c:pt idx="10">
                  <c:v>599.09</c:v>
                </c:pt>
                <c:pt idx="11">
                  <c:v>540.85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00BF-4BDC-B877-1C6993F52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367408"/>
        <c:axId val="732367824"/>
      </c:lineChart>
      <c:catAx>
        <c:axId val="732367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Mes del año</a:t>
                </a:r>
                <a:endParaRPr lang="es-MX" b="0"/>
              </a:p>
            </c:rich>
          </c:tx>
          <c:layout>
            <c:manualLayout>
              <c:xMode val="edge"/>
              <c:yMode val="edge"/>
              <c:x val="0.44252362289699154"/>
              <c:y val="0.8768190966182207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288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auto val="1"/>
        <c:lblAlgn val="ctr"/>
        <c:lblOffset val="100"/>
        <c:tickMarkSkip val="1"/>
        <c:noMultiLvlLbl val="0"/>
      </c:cat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Radiacion</a:t>
                </a:r>
                <a:r>
                  <a:rPr lang="es-MX" sz="2000" baseline="0"/>
                  <a:t> solar media</a:t>
                </a:r>
                <a:r>
                  <a:rPr lang="es-MX" sz="2000"/>
                  <a:t> [W/m2]	]</a:t>
                </a:r>
              </a:p>
            </c:rich>
          </c:tx>
          <c:layout>
            <c:manualLayout>
              <c:xMode val="edge"/>
              <c:yMode val="edge"/>
              <c:x val="1.053674717669569E-2"/>
              <c:y val="9.3103148872668198E-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between"/>
        <c:majorUnit val="100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7705677614209183"/>
          <c:y val="0.9306058827582766"/>
          <c:w val="0.27924014831554073"/>
          <c:h val="5.2934196823926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/>
              <a:t>Tiempo critico y maximo [dias] en función</a:t>
            </a:r>
            <a:r>
              <a:rPr lang="es-MX" sz="1800" b="1" baseline="0"/>
              <a:t> de la conductividad térmica </a:t>
            </a:r>
            <a:r>
              <a:rPr lang="es-MX" sz="1800" b="1"/>
              <a:t>[W/mK]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70472195214867E-2"/>
          <c:y val="0.12022611005638495"/>
          <c:w val="0.91475049247247364"/>
          <c:h val="0.64724360055790919"/>
        </c:manualLayout>
      </c:layout>
      <c:scatterChart>
        <c:scatterStyle val="lineMarker"/>
        <c:varyColors val="0"/>
        <c:ser>
          <c:idx val="0"/>
          <c:order val="0"/>
          <c:tx>
            <c:v>Tiempo critico</c:v>
          </c:tx>
          <c:spPr>
            <a:ln w="25400">
              <a:noFill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25400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'Caso4. Var. Tipo de aislante'!$F$9:$F$19</c:f>
              <c:numCache>
                <c:formatCode>General</c:formatCode>
                <c:ptCount val="11"/>
                <c:pt idx="0">
                  <c:v>1.4E-2</c:v>
                </c:pt>
                <c:pt idx="2">
                  <c:v>1.6E-2</c:v>
                </c:pt>
                <c:pt idx="3">
                  <c:v>2.8000000000000001E-2</c:v>
                </c:pt>
                <c:pt idx="4">
                  <c:v>3.4000000000000002E-2</c:v>
                </c:pt>
                <c:pt idx="5">
                  <c:v>3.6999999999999998E-2</c:v>
                </c:pt>
                <c:pt idx="6">
                  <c:v>4.2999999999999997E-2</c:v>
                </c:pt>
                <c:pt idx="8">
                  <c:v>4.7E-2</c:v>
                </c:pt>
                <c:pt idx="9">
                  <c:v>6.4000000000000001E-2</c:v>
                </c:pt>
                <c:pt idx="10">
                  <c:v>7.8E-2</c:v>
                </c:pt>
              </c:numCache>
            </c:numRef>
          </c:xVal>
          <c:yVal>
            <c:numRef>
              <c:f>'Caso4. Var. Tipo de aislante'!$G$9:$G$19</c:f>
              <c:numCache>
                <c:formatCode>General</c:formatCode>
                <c:ptCount val="11"/>
                <c:pt idx="0">
                  <c:v>12.6</c:v>
                </c:pt>
                <c:pt idx="2">
                  <c:v>11</c:v>
                </c:pt>
                <c:pt idx="3">
                  <c:v>6.4</c:v>
                </c:pt>
                <c:pt idx="4">
                  <c:v>5.3</c:v>
                </c:pt>
                <c:pt idx="5">
                  <c:v>4.8</c:v>
                </c:pt>
                <c:pt idx="6">
                  <c:v>4.2</c:v>
                </c:pt>
                <c:pt idx="8">
                  <c:v>3.8</c:v>
                </c:pt>
                <c:pt idx="9">
                  <c:v>2.8</c:v>
                </c:pt>
                <c:pt idx="10">
                  <c:v>2.4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D47-4AF6-BD3D-5C7A2D5967CD}"/>
            </c:ext>
          </c:extLst>
        </c:ser>
        <c:ser>
          <c:idx val="1"/>
          <c:order val="1"/>
          <c:tx>
            <c:v>Tiempo Máximo</c:v>
          </c:tx>
          <c:spPr>
            <a:ln w="25400">
              <a:noFill/>
            </a:ln>
            <a:effectLst/>
          </c:spPr>
          <c:marker>
            <c:symbol val="circle"/>
            <c:size val="5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25400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'Caso4. Var. Tipo de aislante'!$F$9:$F$19</c:f>
              <c:numCache>
                <c:formatCode>General</c:formatCode>
                <c:ptCount val="11"/>
                <c:pt idx="0">
                  <c:v>1.4E-2</c:v>
                </c:pt>
                <c:pt idx="2">
                  <c:v>1.6E-2</c:v>
                </c:pt>
                <c:pt idx="3">
                  <c:v>2.8000000000000001E-2</c:v>
                </c:pt>
                <c:pt idx="4">
                  <c:v>3.4000000000000002E-2</c:v>
                </c:pt>
                <c:pt idx="5">
                  <c:v>3.6999999999999998E-2</c:v>
                </c:pt>
                <c:pt idx="6">
                  <c:v>4.2999999999999997E-2</c:v>
                </c:pt>
                <c:pt idx="8">
                  <c:v>4.7E-2</c:v>
                </c:pt>
                <c:pt idx="9">
                  <c:v>6.4000000000000001E-2</c:v>
                </c:pt>
                <c:pt idx="10">
                  <c:v>7.8E-2</c:v>
                </c:pt>
              </c:numCache>
            </c:numRef>
          </c:xVal>
          <c:yVal>
            <c:numRef>
              <c:f>'Caso4. Var. Tipo de aislante'!$H$9:$H$19</c:f>
              <c:numCache>
                <c:formatCode>General</c:formatCode>
                <c:ptCount val="11"/>
                <c:pt idx="0">
                  <c:v>14.7</c:v>
                </c:pt>
                <c:pt idx="2">
                  <c:v>12.8</c:v>
                </c:pt>
                <c:pt idx="3">
                  <c:v>7.4</c:v>
                </c:pt>
                <c:pt idx="4">
                  <c:v>6.2</c:v>
                </c:pt>
                <c:pt idx="5">
                  <c:v>5.6</c:v>
                </c:pt>
                <c:pt idx="6">
                  <c:v>4.9000000000000004</c:v>
                </c:pt>
                <c:pt idx="8">
                  <c:v>4.5</c:v>
                </c:pt>
                <c:pt idx="9">
                  <c:v>3.4</c:v>
                </c:pt>
                <c:pt idx="10">
                  <c:v>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D47-4AF6-BD3D-5C7A2D596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8.0000000000000016E-2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Conductividad termica [W/mK]</a:t>
                </a:r>
                <a:endParaRPr lang="es-MX" b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Tiempo critico y maximo [dias] en funcion del diametro</a:t>
            </a:r>
            <a:r>
              <a:rPr lang="es-MX" sz="2000" b="1" baseline="0"/>
              <a:t> externo</a:t>
            </a:r>
            <a:r>
              <a:rPr lang="es-MX" sz="2000" b="1"/>
              <a:t>[m]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163690772365128E-2"/>
          <c:y val="0.12022611005638495"/>
          <c:w val="0.92158979024160947"/>
          <c:h val="0.64724360055790919"/>
        </c:manualLayout>
      </c:layout>
      <c:scatterChart>
        <c:scatterStyle val="smoothMarker"/>
        <c:varyColors val="0"/>
        <c:ser>
          <c:idx val="0"/>
          <c:order val="0"/>
          <c:tx>
            <c:v>Tiempo critico</c:v>
          </c:tx>
          <c:spPr>
            <a:ln w="19050" cap="flat" cmpd="sng" algn="ctr">
              <a:solidFill>
                <a:schemeClr val="accent1">
                  <a:alpha val="70000"/>
                </a:schemeClr>
              </a:solidFill>
              <a:prstDash val="sysDot"/>
              <a:round/>
            </a:ln>
            <a:effectLst/>
          </c:spPr>
          <c:marker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Dimensiones'!$F$9:$F$14</c:f>
              <c:numCache>
                <c:formatCode>General</c:formatCode>
                <c:ptCount val="6"/>
                <c:pt idx="0">
                  <c:v>9</c:v>
                </c:pt>
                <c:pt idx="1">
                  <c:v>7.5</c:v>
                </c:pt>
                <c:pt idx="2">
                  <c:v>6.1</c:v>
                </c:pt>
                <c:pt idx="3">
                  <c:v>4.2</c:v>
                </c:pt>
                <c:pt idx="4">
                  <c:v>3.5</c:v>
                </c:pt>
                <c:pt idx="5">
                  <c:v>2.2000000000000002</c:v>
                </c:pt>
              </c:numCache>
            </c:numRef>
          </c:xVal>
          <c:yVal>
            <c:numRef>
              <c:f>'Caso5_Var. Dimensiones'!$G$9:$G$14</c:f>
              <c:numCache>
                <c:formatCode>General</c:formatCode>
                <c:ptCount val="6"/>
                <c:pt idx="0">
                  <c:v>12.1</c:v>
                </c:pt>
                <c:pt idx="1">
                  <c:v>10.3</c:v>
                </c:pt>
                <c:pt idx="2">
                  <c:v>8.5</c:v>
                </c:pt>
                <c:pt idx="3">
                  <c:v>5.8</c:v>
                </c:pt>
                <c:pt idx="4">
                  <c:v>4.8</c:v>
                </c:pt>
                <c:pt idx="5">
                  <c:v>2.9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D3-4C47-B201-0B03E20F19F9}"/>
            </c:ext>
          </c:extLst>
        </c:ser>
        <c:ser>
          <c:idx val="1"/>
          <c:order val="1"/>
          <c:tx>
            <c:v>Tiempo Máximo</c:v>
          </c:tx>
          <c:spPr>
            <a:ln w="19050" cap="flat" cmpd="sng" algn="ctr">
              <a:solidFill>
                <a:schemeClr val="accent2">
                  <a:alpha val="70000"/>
                </a:schemeClr>
              </a:solidFill>
              <a:prstDash val="sysDot"/>
              <a:round/>
            </a:ln>
            <a:effectLst/>
          </c:spPr>
          <c:marker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Dimensiones'!$F$9:$F$14</c:f>
              <c:numCache>
                <c:formatCode>General</c:formatCode>
                <c:ptCount val="6"/>
                <c:pt idx="0">
                  <c:v>9</c:v>
                </c:pt>
                <c:pt idx="1">
                  <c:v>7.5</c:v>
                </c:pt>
                <c:pt idx="2">
                  <c:v>6.1</c:v>
                </c:pt>
                <c:pt idx="3">
                  <c:v>4.2</c:v>
                </c:pt>
                <c:pt idx="4">
                  <c:v>3.5</c:v>
                </c:pt>
                <c:pt idx="5">
                  <c:v>2.2000000000000002</c:v>
                </c:pt>
              </c:numCache>
            </c:numRef>
          </c:xVal>
          <c:yVal>
            <c:numRef>
              <c:f>'Caso5_Var. Dimensiones'!$H$9:$H$14</c:f>
              <c:numCache>
                <c:formatCode>General</c:formatCode>
                <c:ptCount val="6"/>
                <c:pt idx="0">
                  <c:v>14.2</c:v>
                </c:pt>
                <c:pt idx="1">
                  <c:v>12</c:v>
                </c:pt>
                <c:pt idx="2">
                  <c:v>9.8000000000000007</c:v>
                </c:pt>
                <c:pt idx="3">
                  <c:v>6.8</c:v>
                </c:pt>
                <c:pt idx="4">
                  <c:v>5.6</c:v>
                </c:pt>
                <c:pt idx="5">
                  <c:v>3.4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D3-4C47-B201-0B03E20F1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10"/>
          <c:min val="2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Diametro externo [m]</a:t>
                </a:r>
                <a:endParaRPr lang="es-MX" b="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456000712250713"/>
          <c:y val="0.91116954607046075"/>
          <c:w val="0.27087989672364671"/>
          <c:h val="4.15066056910569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Tiempo critico y maximo [dias] en funcion de la altura del cilindro [m]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584746843840263E-2"/>
          <c:y val="0.12022611005638495"/>
          <c:w val="0.91863870837288086"/>
          <c:h val="0.64724360055790919"/>
        </c:manualLayout>
      </c:layout>
      <c:scatterChart>
        <c:scatterStyle val="lineMarker"/>
        <c:varyColors val="0"/>
        <c:ser>
          <c:idx val="0"/>
          <c:order val="0"/>
          <c:tx>
            <c:v>Tiempo critico</c:v>
          </c:tx>
          <c:spPr>
            <a:ln w="25400">
              <a:noFill/>
            </a:ln>
            <a:effectLst/>
          </c:spPr>
          <c:marker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Dimensiones'!$E$15:$E$20</c:f>
              <c:numCache>
                <c:formatCode>General</c:formatCode>
                <c:ptCount val="6"/>
                <c:pt idx="0">
                  <c:v>28.4</c:v>
                </c:pt>
                <c:pt idx="1">
                  <c:v>26.3</c:v>
                </c:pt>
                <c:pt idx="2">
                  <c:v>23.4</c:v>
                </c:pt>
                <c:pt idx="3">
                  <c:v>17.8</c:v>
                </c:pt>
                <c:pt idx="4">
                  <c:v>15.7</c:v>
                </c:pt>
                <c:pt idx="5">
                  <c:v>10.3</c:v>
                </c:pt>
              </c:numCache>
            </c:numRef>
          </c:xVal>
          <c:yVal>
            <c:numRef>
              <c:f>'Caso5_Var. Dimensiones'!$G$15:$G$20</c:f>
              <c:numCache>
                <c:formatCode>General</c:formatCode>
                <c:ptCount val="6"/>
                <c:pt idx="0">
                  <c:v>5.5</c:v>
                </c:pt>
                <c:pt idx="1">
                  <c:v>5.5</c:v>
                </c:pt>
                <c:pt idx="2">
                  <c:v>5.5</c:v>
                </c:pt>
                <c:pt idx="3">
                  <c:v>5.4</c:v>
                </c:pt>
                <c:pt idx="4">
                  <c:v>5.4</c:v>
                </c:pt>
                <c:pt idx="5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C3-4644-A7E6-63D29D09B388}"/>
            </c:ext>
          </c:extLst>
        </c:ser>
        <c:ser>
          <c:idx val="1"/>
          <c:order val="1"/>
          <c:tx>
            <c:v>Tiempo Máximo</c:v>
          </c:tx>
          <c:spPr>
            <a:ln w="25400">
              <a:noFill/>
            </a:ln>
            <a:effectLst/>
          </c:spPr>
          <c:marker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Dimensiones'!$E$15:$E$20</c:f>
              <c:numCache>
                <c:formatCode>General</c:formatCode>
                <c:ptCount val="6"/>
                <c:pt idx="0">
                  <c:v>28.4</c:v>
                </c:pt>
                <c:pt idx="1">
                  <c:v>26.3</c:v>
                </c:pt>
                <c:pt idx="2">
                  <c:v>23.4</c:v>
                </c:pt>
                <c:pt idx="3">
                  <c:v>17.8</c:v>
                </c:pt>
                <c:pt idx="4">
                  <c:v>15.7</c:v>
                </c:pt>
                <c:pt idx="5">
                  <c:v>10.3</c:v>
                </c:pt>
              </c:numCache>
            </c:numRef>
          </c:xVal>
          <c:yVal>
            <c:numRef>
              <c:f>'Caso5_Var. Dimensiones'!$H$15:$H$20</c:f>
              <c:numCache>
                <c:formatCode>General</c:formatCode>
                <c:ptCount val="6"/>
                <c:pt idx="0">
                  <c:v>6.5</c:v>
                </c:pt>
                <c:pt idx="1">
                  <c:v>6.5</c:v>
                </c:pt>
                <c:pt idx="2">
                  <c:v>6.4</c:v>
                </c:pt>
                <c:pt idx="3">
                  <c:v>6.3</c:v>
                </c:pt>
                <c:pt idx="4">
                  <c:v>6.3</c:v>
                </c:pt>
                <c:pt idx="5">
                  <c:v>6.1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C3-4644-A7E6-63D29D09B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30"/>
          <c:min val="1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2000"/>
                </a:pPr>
                <a:r>
                  <a:rPr lang="es-MX" sz="2000" b="0" i="0" u="none" strike="noStrike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effectLst/>
                  </a:rPr>
                  <a:t>Altura del cilindro [m]</a:t>
                </a:r>
                <a:endParaRPr lang="es-MX" sz="2000">
                  <a:solidFill>
                    <a:schemeClr val="tx1">
                      <a:lumMod val="75000"/>
                      <a:lumOff val="25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0.42581125356125354"/>
              <c:y val="0.8149046409214092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2000" b="0">
                    <a:solidFill>
                      <a:schemeClr val="tx1">
                        <a:lumMod val="75000"/>
                        <a:lumOff val="25000"/>
                      </a:schemeClr>
                    </a:solidFill>
                  </a:defRPr>
                </a:pPr>
                <a:r>
                  <a:rPr lang="es-MX" sz="2000" b="0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Tiempo [dias]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30466524216523"/>
          <c:y val="0.91116954607046075"/>
          <c:w val="0.27773468660968659"/>
          <c:h val="4.93006436314363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none" spc="2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2000" b="1"/>
              <a:t>Tiempo critico y maximo [dias] en funcion de</a:t>
            </a:r>
            <a:r>
              <a:rPr lang="es-MX" sz="2000" b="1" baseline="0"/>
              <a:t>l valor de f_conf </a:t>
            </a:r>
            <a:r>
              <a:rPr lang="es-MX" sz="2000" b="1"/>
              <a:t>[kg/m^2]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9419997234373596E-2"/>
          <c:y val="0.12022611005638495"/>
          <c:w val="0.90037592890058049"/>
          <c:h val="0.64724360055790919"/>
        </c:manualLayout>
      </c:layout>
      <c:scatterChart>
        <c:scatterStyle val="lineMarker"/>
        <c:varyColors val="0"/>
        <c:ser>
          <c:idx val="0"/>
          <c:order val="0"/>
          <c:tx>
            <c:v>Tiempo critico</c:v>
          </c:tx>
          <c:spPr>
            <a:ln w="25400">
              <a:noFill/>
            </a:ln>
            <a:effectLst/>
          </c:spPr>
          <c:marker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Dimensiones'!$K$9:$K$20</c:f>
              <c:numCache>
                <c:formatCode>0.0</c:formatCode>
                <c:ptCount val="12"/>
                <c:pt idx="0">
                  <c:v>668.77997879394786</c:v>
                </c:pt>
                <c:pt idx="1">
                  <c:v>564.74148437338624</c:v>
                </c:pt>
                <c:pt idx="2">
                  <c:v>463.29761008900539</c:v>
                </c:pt>
                <c:pt idx="3">
                  <c:v>319.1089494163424</c:v>
                </c:pt>
                <c:pt idx="4">
                  <c:v>262.78214975731584</c:v>
                </c:pt>
                <c:pt idx="5">
                  <c:v>156.66921898928024</c:v>
                </c:pt>
                <c:pt idx="6">
                  <c:v>301.43266475644702</c:v>
                </c:pt>
                <c:pt idx="7">
                  <c:v>300.63754707469678</c:v>
                </c:pt>
                <c:pt idx="8">
                  <c:v>298.98906198210142</c:v>
                </c:pt>
                <c:pt idx="9">
                  <c:v>294.39578685429893</c:v>
                </c:pt>
                <c:pt idx="10">
                  <c:v>291.88328912466847</c:v>
                </c:pt>
                <c:pt idx="11">
                  <c:v>281.21680005666121</c:v>
                </c:pt>
              </c:numCache>
            </c:numRef>
          </c:xVal>
          <c:yVal>
            <c:numRef>
              <c:f>'Caso5_Var. Dimensiones'!$G$9:$G$20</c:f>
              <c:numCache>
                <c:formatCode>General</c:formatCode>
                <c:ptCount val="12"/>
                <c:pt idx="0">
                  <c:v>12.1</c:v>
                </c:pt>
                <c:pt idx="1">
                  <c:v>10.3</c:v>
                </c:pt>
                <c:pt idx="2">
                  <c:v>8.5</c:v>
                </c:pt>
                <c:pt idx="3">
                  <c:v>5.8</c:v>
                </c:pt>
                <c:pt idx="4">
                  <c:v>4.8</c:v>
                </c:pt>
                <c:pt idx="5">
                  <c:v>2.9</c:v>
                </c:pt>
                <c:pt idx="6">
                  <c:v>5.5</c:v>
                </c:pt>
                <c:pt idx="7">
                  <c:v>5.5</c:v>
                </c:pt>
                <c:pt idx="8">
                  <c:v>5.5</c:v>
                </c:pt>
                <c:pt idx="9">
                  <c:v>5.4</c:v>
                </c:pt>
                <c:pt idx="10">
                  <c:v>5.4</c:v>
                </c:pt>
                <c:pt idx="11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25-446C-A9F2-7C0D24A7D62F}"/>
            </c:ext>
          </c:extLst>
        </c:ser>
        <c:ser>
          <c:idx val="1"/>
          <c:order val="1"/>
          <c:tx>
            <c:v>Tiempo Máximo</c:v>
          </c:tx>
          <c:spPr>
            <a:ln w="25400">
              <a:noFill/>
            </a:ln>
            <a:effectLst/>
          </c:spPr>
          <c:marker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marker>
          <c:xVal>
            <c:numRef>
              <c:f>'Caso5_Var. Dimensiones'!$K$9:$K$20</c:f>
              <c:numCache>
                <c:formatCode>0.0</c:formatCode>
                <c:ptCount val="12"/>
                <c:pt idx="0">
                  <c:v>668.77997879394786</c:v>
                </c:pt>
                <c:pt idx="1">
                  <c:v>564.74148437338624</c:v>
                </c:pt>
                <c:pt idx="2">
                  <c:v>463.29761008900539</c:v>
                </c:pt>
                <c:pt idx="3">
                  <c:v>319.1089494163424</c:v>
                </c:pt>
                <c:pt idx="4">
                  <c:v>262.78214975731584</c:v>
                </c:pt>
                <c:pt idx="5">
                  <c:v>156.66921898928024</c:v>
                </c:pt>
                <c:pt idx="6">
                  <c:v>301.43266475644702</c:v>
                </c:pt>
                <c:pt idx="7">
                  <c:v>300.63754707469678</c:v>
                </c:pt>
                <c:pt idx="8">
                  <c:v>298.98906198210142</c:v>
                </c:pt>
                <c:pt idx="9">
                  <c:v>294.39578685429893</c:v>
                </c:pt>
                <c:pt idx="10">
                  <c:v>291.88328912466847</c:v>
                </c:pt>
                <c:pt idx="11">
                  <c:v>281.21680005666121</c:v>
                </c:pt>
              </c:numCache>
            </c:numRef>
          </c:xVal>
          <c:yVal>
            <c:numRef>
              <c:f>'Caso5_Var. Dimensiones'!$H$9:$H$20</c:f>
              <c:numCache>
                <c:formatCode>General</c:formatCode>
                <c:ptCount val="12"/>
                <c:pt idx="0">
                  <c:v>14.2</c:v>
                </c:pt>
                <c:pt idx="1">
                  <c:v>12</c:v>
                </c:pt>
                <c:pt idx="2">
                  <c:v>9.8000000000000007</c:v>
                </c:pt>
                <c:pt idx="3">
                  <c:v>6.8</c:v>
                </c:pt>
                <c:pt idx="4">
                  <c:v>5.6</c:v>
                </c:pt>
                <c:pt idx="5">
                  <c:v>3.4</c:v>
                </c:pt>
                <c:pt idx="6">
                  <c:v>6.5</c:v>
                </c:pt>
                <c:pt idx="7">
                  <c:v>6.5</c:v>
                </c:pt>
                <c:pt idx="8">
                  <c:v>6.4</c:v>
                </c:pt>
                <c:pt idx="9">
                  <c:v>6.3</c:v>
                </c:pt>
                <c:pt idx="10">
                  <c:v>6.3</c:v>
                </c:pt>
                <c:pt idx="11">
                  <c:v>6.1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25-446C-A9F2-7C0D24A7D6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2367408"/>
        <c:axId val="732367824"/>
      </c:scatterChart>
      <c:valAx>
        <c:axId val="732367408"/>
        <c:scaling>
          <c:orientation val="minMax"/>
          <c:max val="900"/>
          <c:min val="0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 b="0"/>
                  <a:t>f_conf </a:t>
                </a:r>
                <a:r>
                  <a:rPr lang="es-MX" sz="2000" b="0" baseline="0"/>
                  <a:t>[kg/m^2]</a:t>
                </a:r>
                <a:r>
                  <a:rPr lang="es-MX" sz="2000" b="0"/>
                  <a:t>]</a:t>
                </a:r>
                <a:endParaRPr lang="es-MX" b="0"/>
              </a:p>
            </c:rich>
          </c:tx>
          <c:layout>
            <c:manualLayout>
              <c:xMode val="edge"/>
              <c:yMode val="edge"/>
              <c:x val="0.44104244081104121"/>
              <c:y val="0.8279287445330947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0000"/>
                <a:lumOff val="8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824"/>
        <c:crosses val="autoZero"/>
        <c:crossBetween val="midCat"/>
      </c:valAx>
      <c:valAx>
        <c:axId val="73236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MX" sz="2000"/>
                  <a:t>Tiempo [dias]</a:t>
                </a:r>
              </a:p>
            </c:rich>
          </c:tx>
          <c:layout>
            <c:manualLayout>
              <c:xMode val="edge"/>
              <c:yMode val="edge"/>
              <c:x val="9.2683529352308152E-3"/>
              <c:y val="0.30772966071179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rnd">
            <a:solidFill>
              <a:schemeClr val="dk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32367408"/>
        <c:crosses val="autoZero"/>
        <c:crossBetween val="midCat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>
                <a:alpha val="0"/>
              </a:schemeClr>
            </a:gs>
          </a:gsLst>
          <a:lin ang="5400000" scaled="0"/>
        </a:gra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678614672364679"/>
          <c:y val="0.90337550813008127"/>
          <c:w val="0.27773468660968659"/>
          <c:h val="4.93006436314363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41413</xdr:colOff>
      <xdr:row>40</xdr:row>
      <xdr:rowOff>64051</xdr:rowOff>
    </xdr:from>
    <xdr:to>
      <xdr:col>9</xdr:col>
      <xdr:colOff>731630</xdr:colOff>
      <xdr:row>64</xdr:row>
      <xdr:rowOff>55217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A24B6D-26D1-53A3-930C-A8F17BDC74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84992</xdr:colOff>
      <xdr:row>19</xdr:row>
      <xdr:rowOff>13804</xdr:rowOff>
    </xdr:from>
    <xdr:to>
      <xdr:col>7</xdr:col>
      <xdr:colOff>174031</xdr:colOff>
      <xdr:row>37</xdr:row>
      <xdr:rowOff>151847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3DC96FF-25FB-FB25-33CB-FC3F8655F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13144" y="4044674"/>
          <a:ext cx="2366757" cy="3671956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7</xdr:col>
      <xdr:colOff>109899</xdr:colOff>
      <xdr:row>20</xdr:row>
      <xdr:rowOff>0</xdr:rowOff>
    </xdr:from>
    <xdr:to>
      <xdr:col>9</xdr:col>
      <xdr:colOff>708169</xdr:colOff>
      <xdr:row>36</xdr:row>
      <xdr:rowOff>13804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DD7829A-F3C2-F6B6-E817-E9F392152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15769" y="4224130"/>
          <a:ext cx="2089139" cy="31611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81442</xdr:colOff>
      <xdr:row>40</xdr:row>
      <xdr:rowOff>8835</xdr:rowOff>
    </xdr:from>
    <xdr:to>
      <xdr:col>7</xdr:col>
      <xdr:colOff>731630</xdr:colOff>
      <xdr:row>60</xdr:row>
      <xdr:rowOff>41413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80BA76-A0B8-4EA7-9F7C-987DBF8AA5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69022</xdr:colOff>
      <xdr:row>20</xdr:row>
      <xdr:rowOff>1</xdr:rowOff>
    </xdr:from>
    <xdr:to>
      <xdr:col>7</xdr:col>
      <xdr:colOff>488918</xdr:colOff>
      <xdr:row>33</xdr:row>
      <xdr:rowOff>124240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350CC36-D746-0234-D673-B88E1F324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00544" y="4334566"/>
          <a:ext cx="2780440" cy="2691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41412</xdr:colOff>
      <xdr:row>40</xdr:row>
      <xdr:rowOff>50248</xdr:rowOff>
    </xdr:from>
    <xdr:to>
      <xdr:col>9</xdr:col>
      <xdr:colOff>814455</xdr:colOff>
      <xdr:row>64</xdr:row>
      <xdr:rowOff>96631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D00D94-B0C5-4BC3-B32B-2F0E19D7CF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40822</xdr:colOff>
      <xdr:row>66</xdr:row>
      <xdr:rowOff>54429</xdr:rowOff>
    </xdr:from>
    <xdr:to>
      <xdr:col>9</xdr:col>
      <xdr:colOff>813865</xdr:colOff>
      <xdr:row>90</xdr:row>
      <xdr:rowOff>100812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0EEB7C-177E-4DA2-B81F-39ABFD3E2A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40822</xdr:colOff>
      <xdr:row>92</xdr:row>
      <xdr:rowOff>68036</xdr:rowOff>
    </xdr:from>
    <xdr:to>
      <xdr:col>9</xdr:col>
      <xdr:colOff>813865</xdr:colOff>
      <xdr:row>116</xdr:row>
      <xdr:rowOff>114419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0B9EA2A-BCC5-474D-978E-C5EF7C2012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136071</xdr:colOff>
      <xdr:row>22</xdr:row>
      <xdr:rowOff>81642</xdr:rowOff>
    </xdr:from>
    <xdr:to>
      <xdr:col>9</xdr:col>
      <xdr:colOff>367392</xdr:colOff>
      <xdr:row>37</xdr:row>
      <xdr:rowOff>143523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63C8D6BD-29E0-F00A-86D0-55DC738A9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334000" y="4789713"/>
          <a:ext cx="4272642" cy="300102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27608</xdr:colOff>
      <xdr:row>40</xdr:row>
      <xdr:rowOff>64052</xdr:rowOff>
    </xdr:from>
    <xdr:to>
      <xdr:col>7</xdr:col>
      <xdr:colOff>717826</xdr:colOff>
      <xdr:row>61</xdr:row>
      <xdr:rowOff>124240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2A09D80-EF1B-4B34-8070-DB2F6C8710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1145761</xdr:colOff>
      <xdr:row>20</xdr:row>
      <xdr:rowOff>55216</xdr:rowOff>
    </xdr:from>
    <xdr:to>
      <xdr:col>6</xdr:col>
      <xdr:colOff>317501</xdr:colOff>
      <xdr:row>38</xdr:row>
      <xdr:rowOff>120789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13BDD25-239C-20BA-43B7-16D1A77066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4239" y="4431194"/>
          <a:ext cx="2346740" cy="36408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44159</xdr:colOff>
      <xdr:row>40</xdr:row>
      <xdr:rowOff>42904</xdr:rowOff>
    </xdr:from>
    <xdr:to>
      <xdr:col>10</xdr:col>
      <xdr:colOff>666750</xdr:colOff>
      <xdr:row>71</xdr:row>
      <xdr:rowOff>77179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2F7E5E3-067C-4D84-8787-90F83FD1C9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111126</xdr:colOff>
      <xdr:row>73</xdr:row>
      <xdr:rowOff>57116</xdr:rowOff>
    </xdr:from>
    <xdr:to>
      <xdr:col>10</xdr:col>
      <xdr:colOff>698500</xdr:colOff>
      <xdr:row>104</xdr:row>
      <xdr:rowOff>72133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766D524-DEE1-4336-A652-3EE6B96CA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106</xdr:row>
      <xdr:rowOff>47626</xdr:rowOff>
    </xdr:from>
    <xdr:to>
      <xdr:col>10</xdr:col>
      <xdr:colOff>698500</xdr:colOff>
      <xdr:row>135</xdr:row>
      <xdr:rowOff>120900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CA2173F-5437-4B87-94B7-0CE212F68D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31750</xdr:colOff>
      <xdr:row>21</xdr:row>
      <xdr:rowOff>47625</xdr:rowOff>
    </xdr:from>
    <xdr:to>
      <xdr:col>10</xdr:col>
      <xdr:colOff>72512</xdr:colOff>
      <xdr:row>38</xdr:row>
      <xdr:rowOff>148798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521C0FDC-D3D4-A3C6-F3AA-114E7B4B6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207125" y="4556125"/>
          <a:ext cx="4104762" cy="3419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73875</xdr:colOff>
      <xdr:row>40</xdr:row>
      <xdr:rowOff>70061</xdr:rowOff>
    </xdr:from>
    <xdr:to>
      <xdr:col>8</xdr:col>
      <xdr:colOff>645242</xdr:colOff>
      <xdr:row>65</xdr:row>
      <xdr:rowOff>31259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142D62A-8663-4686-997C-BAA06883A6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137190</xdr:colOff>
      <xdr:row>67</xdr:row>
      <xdr:rowOff>42748</xdr:rowOff>
    </xdr:from>
    <xdr:to>
      <xdr:col>8</xdr:col>
      <xdr:colOff>629879</xdr:colOff>
      <xdr:row>92</xdr:row>
      <xdr:rowOff>165505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4CDDC3D-F0D4-47FE-B4E4-24BFE9796F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168993</xdr:colOff>
      <xdr:row>19</xdr:row>
      <xdr:rowOff>76816</xdr:rowOff>
    </xdr:from>
    <xdr:to>
      <xdr:col>8</xdr:col>
      <xdr:colOff>639774</xdr:colOff>
      <xdr:row>32</xdr:row>
      <xdr:rowOff>30727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FCA410D-6CA7-E49C-80F7-F2AC03465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61654" y="4286251"/>
          <a:ext cx="3543362" cy="24887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="69" zoomScaleNormal="70" workbookViewId="0">
      <selection activeCell="N10" sqref="N10"/>
    </sheetView>
  </sheetViews>
  <sheetFormatPr baseColWidth="10" defaultRowHeight="15" x14ac:dyDescent="0.25"/>
  <cols>
    <col min="1" max="1" width="40.140625" customWidth="1"/>
    <col min="2" max="2" width="7.7109375" customWidth="1"/>
    <col min="3" max="3" width="16.7109375" customWidth="1"/>
    <col min="4" max="4" width="11.140625" customWidth="1"/>
    <col min="8" max="8" width="11" customWidth="1"/>
    <col min="14" max="14" width="14" bestFit="1" customWidth="1"/>
    <col min="15" max="15" width="19.42578125" bestFit="1" customWidth="1"/>
    <col min="16" max="16" width="18.42578125" bestFit="1" customWidth="1"/>
    <col min="17" max="17" width="19.140625" bestFit="1" customWidth="1"/>
    <col min="18" max="18" width="18.140625" bestFit="1" customWidth="1"/>
    <col min="19" max="19" width="15.85546875" bestFit="1" customWidth="1"/>
    <col min="20" max="20" width="24.140625" bestFit="1" customWidth="1"/>
    <col min="21" max="21" width="19.140625" bestFit="1" customWidth="1"/>
    <col min="22" max="22" width="18.140625" bestFit="1" customWidth="1"/>
  </cols>
  <sheetData>
    <row r="1" spans="1:10" x14ac:dyDescent="0.25">
      <c r="A1" s="101" t="s">
        <v>109</v>
      </c>
      <c r="B1" s="102"/>
      <c r="C1" s="102"/>
      <c r="D1" s="102"/>
      <c r="E1" s="102"/>
      <c r="F1" s="102"/>
      <c r="G1" s="102"/>
      <c r="H1" s="102"/>
      <c r="I1" s="102"/>
      <c r="J1" s="103"/>
    </row>
    <row r="2" spans="1:10" ht="15.75" thickBot="1" x14ac:dyDescent="0.3">
      <c r="A2" s="104"/>
      <c r="B2" s="105"/>
      <c r="C2" s="105"/>
      <c r="D2" s="105"/>
      <c r="E2" s="105"/>
      <c r="F2" s="105"/>
      <c r="G2" s="105"/>
      <c r="H2" s="105"/>
      <c r="I2" s="105"/>
      <c r="J2" s="106"/>
    </row>
    <row r="3" spans="1:10" ht="19.5" customHeight="1" x14ac:dyDescent="0.25">
      <c r="A3" s="107" t="s">
        <v>110</v>
      </c>
      <c r="B3" s="108"/>
      <c r="C3" s="108"/>
      <c r="D3" s="108"/>
      <c r="E3" s="108"/>
      <c r="F3" s="108"/>
      <c r="G3" s="108"/>
      <c r="H3" s="108"/>
      <c r="I3" s="108"/>
      <c r="J3" s="109"/>
    </row>
    <row r="4" spans="1:10" ht="15.75" customHeight="1" x14ac:dyDescent="0.25">
      <c r="A4" s="110"/>
      <c r="B4" s="111"/>
      <c r="C4" s="111"/>
      <c r="D4" s="111"/>
      <c r="E4" s="111"/>
      <c r="F4" s="111"/>
      <c r="G4" s="111"/>
      <c r="H4" s="111"/>
      <c r="I4" s="111"/>
      <c r="J4" s="112"/>
    </row>
    <row r="5" spans="1:10" ht="15.75" customHeight="1" thickBot="1" x14ac:dyDescent="0.3">
      <c r="A5" s="113"/>
      <c r="B5" s="114"/>
      <c r="C5" s="114"/>
      <c r="D5" s="114"/>
      <c r="E5" s="114"/>
      <c r="F5" s="114"/>
      <c r="G5" s="114"/>
      <c r="H5" s="114"/>
      <c r="I5" s="114"/>
      <c r="J5" s="115"/>
    </row>
    <row r="6" spans="1:10" ht="15.75" customHeight="1" thickBot="1" x14ac:dyDescent="0.3">
      <c r="A6" s="154" t="s">
        <v>34</v>
      </c>
      <c r="B6" s="155"/>
      <c r="C6" s="155"/>
      <c r="D6" s="155"/>
      <c r="E6" s="26"/>
      <c r="F6" s="158" t="s">
        <v>114</v>
      </c>
      <c r="G6" s="160"/>
      <c r="H6" s="158" t="s">
        <v>113</v>
      </c>
      <c r="I6" s="159"/>
      <c r="J6" s="160"/>
    </row>
    <row r="7" spans="1:10" ht="23.1" customHeight="1" thickBot="1" x14ac:dyDescent="0.3">
      <c r="A7" s="156"/>
      <c r="B7" s="157"/>
      <c r="C7" s="157"/>
      <c r="D7" s="157"/>
      <c r="E7" s="138" t="s">
        <v>106</v>
      </c>
      <c r="F7" s="128" t="s">
        <v>43</v>
      </c>
      <c r="G7" s="128" t="s">
        <v>107</v>
      </c>
      <c r="H7" s="130" t="s">
        <v>5</v>
      </c>
      <c r="I7" s="130" t="s">
        <v>108</v>
      </c>
      <c r="J7" s="132" t="s">
        <v>14</v>
      </c>
    </row>
    <row r="8" spans="1:10" ht="23.1" customHeight="1" thickBot="1" x14ac:dyDescent="0.3">
      <c r="A8" s="140" t="s">
        <v>35</v>
      </c>
      <c r="B8" s="141"/>
      <c r="C8" s="141"/>
      <c r="D8" s="141"/>
      <c r="E8" s="139"/>
      <c r="F8" s="129"/>
      <c r="G8" s="129"/>
      <c r="H8" s="131"/>
      <c r="I8" s="131"/>
      <c r="J8" s="133"/>
    </row>
    <row r="9" spans="1:10" x14ac:dyDescent="0.25">
      <c r="A9" s="8" t="s">
        <v>1</v>
      </c>
      <c r="B9" s="161" t="s">
        <v>55</v>
      </c>
      <c r="C9" s="162"/>
      <c r="D9" s="162"/>
      <c r="E9" s="35">
        <v>200</v>
      </c>
      <c r="F9" s="36">
        <v>10.6</v>
      </c>
      <c r="G9" s="36">
        <v>12.4</v>
      </c>
      <c r="H9" s="37">
        <f t="shared" ref="H9:H18" si="0">(E9/1000)+$C$23+$C$25</f>
        <v>0.22240000000000001</v>
      </c>
      <c r="I9" s="37">
        <f t="shared" ref="I9:I18" si="1">$C$26+H9</f>
        <v>1.0973999999999999</v>
      </c>
      <c r="J9" s="38">
        <f t="shared" ref="J9:J18" si="2">$C$21-H9*2</f>
        <v>3.0552000000000001</v>
      </c>
    </row>
    <row r="10" spans="1:10" x14ac:dyDescent="0.25">
      <c r="A10" s="9" t="s">
        <v>0</v>
      </c>
      <c r="B10" s="134" t="s">
        <v>56</v>
      </c>
      <c r="C10" s="135"/>
      <c r="D10" s="135"/>
      <c r="E10" s="27">
        <v>180</v>
      </c>
      <c r="F10" s="28">
        <v>9.6999999999999993</v>
      </c>
      <c r="G10" s="28">
        <v>11.4</v>
      </c>
      <c r="H10" s="29">
        <f t="shared" si="0"/>
        <v>0.2024</v>
      </c>
      <c r="I10" s="29">
        <f t="shared" si="1"/>
        <v>1.0773999999999999</v>
      </c>
      <c r="J10" s="30">
        <f t="shared" si="2"/>
        <v>3.0952000000000002</v>
      </c>
    </row>
    <row r="11" spans="1:10" x14ac:dyDescent="0.25">
      <c r="A11" s="9" t="s">
        <v>17</v>
      </c>
      <c r="B11" s="134" t="s">
        <v>18</v>
      </c>
      <c r="C11" s="135"/>
      <c r="D11" s="135"/>
      <c r="E11" s="35">
        <v>160</v>
      </c>
      <c r="F11" s="36">
        <v>8.8000000000000007</v>
      </c>
      <c r="G11" s="36">
        <v>10.4</v>
      </c>
      <c r="H11" s="37">
        <f t="shared" si="0"/>
        <v>0.18240000000000001</v>
      </c>
      <c r="I11" s="37">
        <f t="shared" si="1"/>
        <v>1.0573999999999999</v>
      </c>
      <c r="J11" s="38">
        <f t="shared" si="2"/>
        <v>3.1352000000000002</v>
      </c>
    </row>
    <row r="12" spans="1:10" x14ac:dyDescent="0.25">
      <c r="A12" s="9" t="s">
        <v>41</v>
      </c>
      <c r="B12" s="134" t="s">
        <v>26</v>
      </c>
      <c r="C12" s="135"/>
      <c r="D12" s="135"/>
      <c r="E12" s="27">
        <v>140</v>
      </c>
      <c r="F12" s="28">
        <v>7.9</v>
      </c>
      <c r="G12" s="28">
        <v>9.3000000000000007</v>
      </c>
      <c r="H12" s="29">
        <f t="shared" si="0"/>
        <v>0.16240000000000002</v>
      </c>
      <c r="I12" s="29">
        <f t="shared" si="1"/>
        <v>1.0374000000000001</v>
      </c>
      <c r="J12" s="30">
        <f t="shared" si="2"/>
        <v>3.1751999999999998</v>
      </c>
    </row>
    <row r="13" spans="1:10" ht="15.75" thickBot="1" x14ac:dyDescent="0.3">
      <c r="A13" s="10" t="s">
        <v>40</v>
      </c>
      <c r="B13" s="136" t="s">
        <v>42</v>
      </c>
      <c r="C13" s="137"/>
      <c r="D13" s="137"/>
      <c r="E13" s="35">
        <v>120</v>
      </c>
      <c r="F13" s="36">
        <v>6.9</v>
      </c>
      <c r="G13" s="36">
        <v>8.1</v>
      </c>
      <c r="H13" s="37">
        <f t="shared" si="0"/>
        <v>0.1424</v>
      </c>
      <c r="I13" s="37">
        <f t="shared" si="1"/>
        <v>1.0174000000000001</v>
      </c>
      <c r="J13" s="38">
        <f t="shared" si="2"/>
        <v>3.2151999999999998</v>
      </c>
    </row>
    <row r="14" spans="1:10" ht="19.5" thickBot="1" x14ac:dyDescent="0.3">
      <c r="A14" s="140" t="s">
        <v>36</v>
      </c>
      <c r="B14" s="141"/>
      <c r="C14" s="141"/>
      <c r="D14" s="141"/>
      <c r="E14" s="27">
        <v>100</v>
      </c>
      <c r="F14" s="28">
        <v>5.9</v>
      </c>
      <c r="G14" s="28">
        <v>6.9</v>
      </c>
      <c r="H14" s="29">
        <f t="shared" si="0"/>
        <v>0.12240000000000001</v>
      </c>
      <c r="I14" s="29">
        <f t="shared" si="1"/>
        <v>0.99740000000000006</v>
      </c>
      <c r="J14" s="30">
        <f t="shared" si="2"/>
        <v>3.2551999999999999</v>
      </c>
    </row>
    <row r="15" spans="1:10" x14ac:dyDescent="0.25">
      <c r="A15" s="8" t="s">
        <v>9</v>
      </c>
      <c r="B15" s="11" t="s">
        <v>15</v>
      </c>
      <c r="C15" s="12">
        <v>100</v>
      </c>
      <c r="D15" s="13" t="s">
        <v>12</v>
      </c>
      <c r="E15" s="35">
        <v>80</v>
      </c>
      <c r="F15" s="36">
        <v>4.8</v>
      </c>
      <c r="G15" s="36">
        <v>5.6</v>
      </c>
      <c r="H15" s="37">
        <f t="shared" si="0"/>
        <v>0.1024</v>
      </c>
      <c r="I15" s="37">
        <f t="shared" si="1"/>
        <v>0.97740000000000005</v>
      </c>
      <c r="J15" s="38">
        <f t="shared" si="2"/>
        <v>3.2951999999999999</v>
      </c>
    </row>
    <row r="16" spans="1:10" x14ac:dyDescent="0.25">
      <c r="A16" s="9" t="s">
        <v>10</v>
      </c>
      <c r="B16" s="14" t="s">
        <v>16</v>
      </c>
      <c r="C16" s="15">
        <v>800</v>
      </c>
      <c r="D16" s="16" t="s">
        <v>12</v>
      </c>
      <c r="E16" s="27">
        <v>60</v>
      </c>
      <c r="F16" s="28">
        <v>3.7</v>
      </c>
      <c r="G16" s="28">
        <v>4.3</v>
      </c>
      <c r="H16" s="29">
        <f t="shared" si="0"/>
        <v>8.2400000000000001E-2</v>
      </c>
      <c r="I16" s="29">
        <f t="shared" si="1"/>
        <v>0.95740000000000003</v>
      </c>
      <c r="J16" s="30">
        <f t="shared" si="2"/>
        <v>3.3351999999999999</v>
      </c>
    </row>
    <row r="17" spans="1:10" x14ac:dyDescent="0.25">
      <c r="A17" s="9" t="s">
        <v>11</v>
      </c>
      <c r="B17" s="14" t="s">
        <v>19</v>
      </c>
      <c r="C17" s="15">
        <v>1000</v>
      </c>
      <c r="D17" s="16" t="s">
        <v>13</v>
      </c>
      <c r="E17" s="35">
        <v>40</v>
      </c>
      <c r="F17" s="36">
        <v>2.6</v>
      </c>
      <c r="G17" s="36">
        <v>3</v>
      </c>
      <c r="H17" s="37">
        <f t="shared" si="0"/>
        <v>6.2399999999999997E-2</v>
      </c>
      <c r="I17" s="37">
        <f t="shared" si="1"/>
        <v>0.93740000000000001</v>
      </c>
      <c r="J17" s="38">
        <f t="shared" si="2"/>
        <v>3.3752</v>
      </c>
    </row>
    <row r="18" spans="1:10" ht="15.75" thickBot="1" x14ac:dyDescent="0.3">
      <c r="A18" s="10" t="s">
        <v>57</v>
      </c>
      <c r="B18" s="17" t="s">
        <v>58</v>
      </c>
      <c r="C18" s="18">
        <v>111.5</v>
      </c>
      <c r="D18" s="19" t="s">
        <v>59</v>
      </c>
      <c r="E18" s="31">
        <v>20</v>
      </c>
      <c r="F18" s="32">
        <v>1.4</v>
      </c>
      <c r="G18" s="32">
        <v>1.6</v>
      </c>
      <c r="H18" s="33">
        <f t="shared" si="0"/>
        <v>4.24E-2</v>
      </c>
      <c r="I18" s="33">
        <f t="shared" si="1"/>
        <v>0.91739999999999999</v>
      </c>
      <c r="J18" s="34">
        <f t="shared" si="2"/>
        <v>3.4152</v>
      </c>
    </row>
    <row r="19" spans="1:10" ht="19.5" thickBot="1" x14ac:dyDescent="0.35">
      <c r="A19" s="140" t="s">
        <v>37</v>
      </c>
      <c r="B19" s="141"/>
      <c r="C19" s="141"/>
      <c r="D19" s="141"/>
      <c r="E19" s="116" t="s">
        <v>111</v>
      </c>
      <c r="F19" s="117"/>
      <c r="G19" s="117"/>
      <c r="H19" s="117"/>
      <c r="I19" s="117"/>
      <c r="J19" s="118"/>
    </row>
    <row r="20" spans="1:10" x14ac:dyDescent="0.25">
      <c r="A20" s="8" t="s">
        <v>2</v>
      </c>
      <c r="B20" s="11" t="s">
        <v>50</v>
      </c>
      <c r="C20" s="12">
        <v>18.2</v>
      </c>
      <c r="D20" s="20" t="s">
        <v>3</v>
      </c>
      <c r="E20" s="119"/>
      <c r="F20" s="120"/>
      <c r="G20" s="120"/>
      <c r="H20" s="120"/>
      <c r="I20" s="120"/>
      <c r="J20" s="121"/>
    </row>
    <row r="21" spans="1:10" x14ac:dyDescent="0.25">
      <c r="A21" s="9" t="s">
        <v>4</v>
      </c>
      <c r="B21" s="14" t="s">
        <v>25</v>
      </c>
      <c r="C21" s="15">
        <v>3.5</v>
      </c>
      <c r="D21" s="21" t="s">
        <v>3</v>
      </c>
      <c r="E21" s="122"/>
      <c r="F21" s="123"/>
      <c r="G21" s="123"/>
      <c r="H21" s="123"/>
      <c r="I21" s="123"/>
      <c r="J21" s="124"/>
    </row>
    <row r="22" spans="1:10" x14ac:dyDescent="0.25">
      <c r="A22" s="22" t="s">
        <v>5</v>
      </c>
      <c r="B22" s="14" t="s">
        <v>20</v>
      </c>
      <c r="C22" s="23" t="s">
        <v>116</v>
      </c>
      <c r="D22" s="21" t="s">
        <v>3</v>
      </c>
      <c r="E22" s="122"/>
      <c r="F22" s="123"/>
      <c r="G22" s="123"/>
      <c r="H22" s="123"/>
      <c r="I22" s="123"/>
      <c r="J22" s="124"/>
    </row>
    <row r="23" spans="1:10" x14ac:dyDescent="0.25">
      <c r="A23" s="9" t="s">
        <v>6</v>
      </c>
      <c r="B23" s="14" t="s">
        <v>21</v>
      </c>
      <c r="C23" s="15">
        <v>1.4E-2</v>
      </c>
      <c r="D23" s="21" t="s">
        <v>3</v>
      </c>
      <c r="E23" s="122"/>
      <c r="F23" s="123"/>
      <c r="G23" s="123"/>
      <c r="H23" s="123"/>
      <c r="I23" s="123"/>
      <c r="J23" s="124"/>
    </row>
    <row r="24" spans="1:10" x14ac:dyDescent="0.25">
      <c r="A24" s="9" t="s">
        <v>7</v>
      </c>
      <c r="B24" s="14" t="s">
        <v>22</v>
      </c>
      <c r="C24" s="24" t="s">
        <v>115</v>
      </c>
      <c r="D24" s="21" t="s">
        <v>3</v>
      </c>
      <c r="E24" s="122"/>
      <c r="F24" s="123"/>
      <c r="G24" s="123"/>
      <c r="H24" s="123"/>
      <c r="I24" s="123"/>
      <c r="J24" s="124"/>
    </row>
    <row r="25" spans="1:10" x14ac:dyDescent="0.25">
      <c r="A25" s="9" t="s">
        <v>8</v>
      </c>
      <c r="B25" s="14" t="s">
        <v>23</v>
      </c>
      <c r="C25" s="23">
        <f>C23*0.6</f>
        <v>8.3999999999999995E-3</v>
      </c>
      <c r="D25" s="21" t="s">
        <v>3</v>
      </c>
      <c r="E25" s="122"/>
      <c r="F25" s="123"/>
      <c r="G25" s="123"/>
      <c r="H25" s="123"/>
      <c r="I25" s="123"/>
      <c r="J25" s="124"/>
    </row>
    <row r="26" spans="1:10" x14ac:dyDescent="0.25">
      <c r="A26" s="9" t="s">
        <v>65</v>
      </c>
      <c r="B26" s="14" t="s">
        <v>64</v>
      </c>
      <c r="C26" s="15">
        <v>0.875</v>
      </c>
      <c r="D26" s="21" t="s">
        <v>3</v>
      </c>
      <c r="E26" s="122"/>
      <c r="F26" s="123"/>
      <c r="G26" s="123"/>
      <c r="H26" s="123"/>
      <c r="I26" s="123"/>
      <c r="J26" s="124"/>
    </row>
    <row r="27" spans="1:10" x14ac:dyDescent="0.25">
      <c r="A27" s="9" t="s">
        <v>66</v>
      </c>
      <c r="B27" s="14" t="s">
        <v>28</v>
      </c>
      <c r="C27" s="23" t="s">
        <v>116</v>
      </c>
      <c r="D27" s="21" t="s">
        <v>3</v>
      </c>
      <c r="E27" s="122"/>
      <c r="F27" s="123"/>
      <c r="G27" s="123"/>
      <c r="H27" s="123"/>
      <c r="I27" s="123"/>
      <c r="J27" s="124"/>
    </row>
    <row r="28" spans="1:10" x14ac:dyDescent="0.25">
      <c r="A28" s="9" t="s">
        <v>14</v>
      </c>
      <c r="B28" s="14" t="s">
        <v>24</v>
      </c>
      <c r="C28" s="23" t="s">
        <v>116</v>
      </c>
      <c r="D28" s="21" t="s">
        <v>3</v>
      </c>
      <c r="E28" s="122"/>
      <c r="F28" s="123"/>
      <c r="G28" s="123"/>
      <c r="H28" s="123"/>
      <c r="I28" s="123"/>
      <c r="J28" s="124"/>
    </row>
    <row r="29" spans="1:10" ht="15.75" x14ac:dyDescent="0.25">
      <c r="A29" s="9" t="s">
        <v>67</v>
      </c>
      <c r="B29" s="14" t="s">
        <v>68</v>
      </c>
      <c r="C29" s="15">
        <v>55.93</v>
      </c>
      <c r="D29" s="40" t="s">
        <v>69</v>
      </c>
      <c r="E29" s="122"/>
      <c r="F29" s="123"/>
      <c r="G29" s="123"/>
      <c r="H29" s="123"/>
      <c r="I29" s="123"/>
      <c r="J29" s="124"/>
    </row>
    <row r="30" spans="1:10" x14ac:dyDescent="0.25">
      <c r="A30" s="9" t="s">
        <v>60</v>
      </c>
      <c r="B30" s="14" t="s">
        <v>31</v>
      </c>
      <c r="C30" s="15">
        <v>0.85</v>
      </c>
      <c r="D30" s="21"/>
      <c r="E30" s="122"/>
      <c r="F30" s="123"/>
      <c r="G30" s="123"/>
      <c r="H30" s="123"/>
      <c r="I30" s="123"/>
      <c r="J30" s="124"/>
    </row>
    <row r="31" spans="1:10" ht="15.75" thickBot="1" x14ac:dyDescent="0.3">
      <c r="A31" s="10" t="s">
        <v>61</v>
      </c>
      <c r="B31" s="17" t="s">
        <v>62</v>
      </c>
      <c r="C31" s="39">
        <f>C20*C30</f>
        <v>15.469999999999999</v>
      </c>
      <c r="D31" s="25" t="s">
        <v>3</v>
      </c>
      <c r="E31" s="122"/>
      <c r="F31" s="123"/>
      <c r="G31" s="123"/>
      <c r="H31" s="123"/>
      <c r="I31" s="123"/>
      <c r="J31" s="124"/>
    </row>
    <row r="32" spans="1:10" ht="19.5" thickBot="1" x14ac:dyDescent="0.3">
      <c r="A32" s="140" t="s">
        <v>38</v>
      </c>
      <c r="B32" s="141"/>
      <c r="C32" s="141"/>
      <c r="D32" s="141"/>
      <c r="E32" s="122"/>
      <c r="F32" s="123"/>
      <c r="G32" s="123"/>
      <c r="H32" s="123"/>
      <c r="I32" s="123"/>
      <c r="J32" s="124"/>
    </row>
    <row r="33" spans="1:10" x14ac:dyDescent="0.25">
      <c r="A33" s="8" t="s">
        <v>51</v>
      </c>
      <c r="B33" s="11" t="s">
        <v>49</v>
      </c>
      <c r="C33" s="12">
        <v>250</v>
      </c>
      <c r="D33" s="20" t="s">
        <v>29</v>
      </c>
      <c r="E33" s="122"/>
      <c r="F33" s="123"/>
      <c r="G33" s="123"/>
      <c r="H33" s="123"/>
      <c r="I33" s="123"/>
      <c r="J33" s="124"/>
    </row>
    <row r="34" spans="1:10" x14ac:dyDescent="0.25">
      <c r="A34" s="9" t="s">
        <v>52</v>
      </c>
      <c r="B34" s="14" t="s">
        <v>48</v>
      </c>
      <c r="C34" s="15">
        <v>22.5</v>
      </c>
      <c r="D34" s="21" t="s">
        <v>29</v>
      </c>
      <c r="E34" s="122"/>
      <c r="F34" s="123"/>
      <c r="G34" s="123"/>
      <c r="H34" s="123"/>
      <c r="I34" s="123"/>
      <c r="J34" s="124"/>
    </row>
    <row r="35" spans="1:10" x14ac:dyDescent="0.25">
      <c r="A35" s="9" t="s">
        <v>27</v>
      </c>
      <c r="B35" s="14" t="s">
        <v>28</v>
      </c>
      <c r="C35" s="15">
        <v>15</v>
      </c>
      <c r="D35" s="21" t="s">
        <v>29</v>
      </c>
      <c r="E35" s="122"/>
      <c r="F35" s="123"/>
      <c r="G35" s="123"/>
      <c r="H35" s="123"/>
      <c r="I35" s="123"/>
      <c r="J35" s="124"/>
    </row>
    <row r="36" spans="1:10" x14ac:dyDescent="0.25">
      <c r="A36" s="9" t="s">
        <v>30</v>
      </c>
      <c r="B36" s="14" t="s">
        <v>47</v>
      </c>
      <c r="C36" s="15">
        <v>0.5</v>
      </c>
      <c r="D36" s="21"/>
      <c r="E36" s="122"/>
      <c r="F36" s="123"/>
      <c r="G36" s="123"/>
      <c r="H36" s="123"/>
      <c r="I36" s="123"/>
      <c r="J36" s="124"/>
    </row>
    <row r="37" spans="1:10" x14ac:dyDescent="0.25">
      <c r="A37" s="9" t="s">
        <v>32</v>
      </c>
      <c r="B37" s="14" t="s">
        <v>39</v>
      </c>
      <c r="C37" s="15">
        <v>3.6999999999999998E-2</v>
      </c>
      <c r="D37" s="21" t="s">
        <v>33</v>
      </c>
      <c r="E37" s="122"/>
      <c r="F37" s="123"/>
      <c r="G37" s="123"/>
      <c r="H37" s="123"/>
      <c r="I37" s="123"/>
      <c r="J37" s="124"/>
    </row>
    <row r="38" spans="1:10" x14ac:dyDescent="0.25">
      <c r="A38" s="9" t="s">
        <v>45</v>
      </c>
      <c r="B38" s="14" t="s">
        <v>53</v>
      </c>
      <c r="C38" s="15">
        <v>15</v>
      </c>
      <c r="D38" s="21" t="s">
        <v>33</v>
      </c>
      <c r="E38" s="122"/>
      <c r="F38" s="123"/>
      <c r="G38" s="123"/>
      <c r="H38" s="123"/>
      <c r="I38" s="123"/>
      <c r="J38" s="124"/>
    </row>
    <row r="39" spans="1:10" ht="15.75" thickBot="1" x14ac:dyDescent="0.3">
      <c r="A39" s="10" t="s">
        <v>46</v>
      </c>
      <c r="B39" s="17" t="s">
        <v>54</v>
      </c>
      <c r="C39" s="18">
        <v>10.3</v>
      </c>
      <c r="D39" s="25" t="s">
        <v>33</v>
      </c>
      <c r="E39" s="125"/>
      <c r="F39" s="126"/>
      <c r="G39" s="126"/>
      <c r="H39" s="126"/>
      <c r="I39" s="126"/>
      <c r="J39" s="127"/>
    </row>
    <row r="40" spans="1:10" ht="30" customHeight="1" thickBot="1" x14ac:dyDescent="0.4">
      <c r="A40" s="151" t="s">
        <v>112</v>
      </c>
      <c r="B40" s="152"/>
      <c r="C40" s="152"/>
      <c r="D40" s="152"/>
      <c r="E40" s="152"/>
      <c r="F40" s="152"/>
      <c r="G40" s="152"/>
      <c r="H40" s="152"/>
      <c r="I40" s="152"/>
      <c r="J40" s="153"/>
    </row>
    <row r="41" spans="1:10" x14ac:dyDescent="0.25">
      <c r="A41" s="142"/>
      <c r="B41" s="143"/>
      <c r="C41" s="143"/>
      <c r="D41" s="143"/>
      <c r="E41" s="143"/>
      <c r="F41" s="143"/>
      <c r="G41" s="143"/>
      <c r="H41" s="143"/>
      <c r="I41" s="143"/>
      <c r="J41" s="144"/>
    </row>
    <row r="42" spans="1:10" x14ac:dyDescent="0.25">
      <c r="A42" s="145"/>
      <c r="B42" s="146"/>
      <c r="C42" s="146"/>
      <c r="D42" s="146"/>
      <c r="E42" s="146"/>
      <c r="F42" s="146"/>
      <c r="G42" s="146"/>
      <c r="H42" s="146"/>
      <c r="I42" s="146"/>
      <c r="J42" s="147"/>
    </row>
    <row r="43" spans="1:10" x14ac:dyDescent="0.25">
      <c r="A43" s="145"/>
      <c r="B43" s="146"/>
      <c r="C43" s="146"/>
      <c r="D43" s="146"/>
      <c r="E43" s="146"/>
      <c r="F43" s="146"/>
      <c r="G43" s="146"/>
      <c r="H43" s="146"/>
      <c r="I43" s="146"/>
      <c r="J43" s="147"/>
    </row>
    <row r="44" spans="1:10" x14ac:dyDescent="0.25">
      <c r="A44" s="145"/>
      <c r="B44" s="146"/>
      <c r="C44" s="146"/>
      <c r="D44" s="146"/>
      <c r="E44" s="146"/>
      <c r="F44" s="146"/>
      <c r="G44" s="146"/>
      <c r="H44" s="146"/>
      <c r="I44" s="146"/>
      <c r="J44" s="147"/>
    </row>
    <row r="45" spans="1:10" x14ac:dyDescent="0.25">
      <c r="A45" s="145"/>
      <c r="B45" s="146"/>
      <c r="C45" s="146"/>
      <c r="D45" s="146"/>
      <c r="E45" s="146"/>
      <c r="F45" s="146"/>
      <c r="G45" s="146"/>
      <c r="H45" s="146"/>
      <c r="I45" s="146"/>
      <c r="J45" s="147"/>
    </row>
    <row r="46" spans="1:10" x14ac:dyDescent="0.25">
      <c r="A46" s="145"/>
      <c r="B46" s="146"/>
      <c r="C46" s="146"/>
      <c r="D46" s="146"/>
      <c r="E46" s="146"/>
      <c r="F46" s="146"/>
      <c r="G46" s="146"/>
      <c r="H46" s="146"/>
      <c r="I46" s="146"/>
      <c r="J46" s="147"/>
    </row>
    <row r="47" spans="1:10" x14ac:dyDescent="0.25">
      <c r="A47" s="145"/>
      <c r="B47" s="146"/>
      <c r="C47" s="146"/>
      <c r="D47" s="146"/>
      <c r="E47" s="146"/>
      <c r="F47" s="146"/>
      <c r="G47" s="146"/>
      <c r="H47" s="146"/>
      <c r="I47" s="146"/>
      <c r="J47" s="147"/>
    </row>
    <row r="48" spans="1:10" x14ac:dyDescent="0.25">
      <c r="A48" s="145"/>
      <c r="B48" s="146"/>
      <c r="C48" s="146"/>
      <c r="D48" s="146"/>
      <c r="E48" s="146"/>
      <c r="F48" s="146"/>
      <c r="G48" s="146"/>
      <c r="H48" s="146"/>
      <c r="I48" s="146"/>
      <c r="J48" s="147"/>
    </row>
    <row r="49" spans="1:10" x14ac:dyDescent="0.25">
      <c r="A49" s="145"/>
      <c r="B49" s="146"/>
      <c r="C49" s="146"/>
      <c r="D49" s="146"/>
      <c r="E49" s="146"/>
      <c r="F49" s="146"/>
      <c r="G49" s="146"/>
      <c r="H49" s="146"/>
      <c r="I49" s="146"/>
      <c r="J49" s="147"/>
    </row>
    <row r="50" spans="1:10" x14ac:dyDescent="0.25">
      <c r="A50" s="145"/>
      <c r="B50" s="146"/>
      <c r="C50" s="146"/>
      <c r="D50" s="146"/>
      <c r="E50" s="146"/>
      <c r="F50" s="146"/>
      <c r="G50" s="146"/>
      <c r="H50" s="146"/>
      <c r="I50" s="146"/>
      <c r="J50" s="147"/>
    </row>
    <row r="51" spans="1:10" x14ac:dyDescent="0.25">
      <c r="A51" s="145"/>
      <c r="B51" s="146"/>
      <c r="C51" s="146"/>
      <c r="D51" s="146"/>
      <c r="E51" s="146"/>
      <c r="F51" s="146"/>
      <c r="G51" s="146"/>
      <c r="H51" s="146"/>
      <c r="I51" s="146"/>
      <c r="J51" s="147"/>
    </row>
    <row r="52" spans="1:10" x14ac:dyDescent="0.25">
      <c r="A52" s="145"/>
      <c r="B52" s="146"/>
      <c r="C52" s="146"/>
      <c r="D52" s="146"/>
      <c r="E52" s="146"/>
      <c r="F52" s="146"/>
      <c r="G52" s="146"/>
      <c r="H52" s="146"/>
      <c r="I52" s="146"/>
      <c r="J52" s="147"/>
    </row>
    <row r="53" spans="1:10" x14ac:dyDescent="0.25">
      <c r="A53" s="145"/>
      <c r="B53" s="146"/>
      <c r="C53" s="146"/>
      <c r="D53" s="146"/>
      <c r="E53" s="146"/>
      <c r="F53" s="146"/>
      <c r="G53" s="146"/>
      <c r="H53" s="146"/>
      <c r="I53" s="146"/>
      <c r="J53" s="147"/>
    </row>
    <row r="54" spans="1:10" x14ac:dyDescent="0.25">
      <c r="A54" s="145"/>
      <c r="B54" s="146"/>
      <c r="C54" s="146"/>
      <c r="D54" s="146"/>
      <c r="E54" s="146"/>
      <c r="F54" s="146"/>
      <c r="G54" s="146"/>
      <c r="H54" s="146"/>
      <c r="I54" s="146"/>
      <c r="J54" s="147"/>
    </row>
    <row r="55" spans="1:10" x14ac:dyDescent="0.25">
      <c r="A55" s="145"/>
      <c r="B55" s="146"/>
      <c r="C55" s="146"/>
      <c r="D55" s="146"/>
      <c r="E55" s="146"/>
      <c r="F55" s="146"/>
      <c r="G55" s="146"/>
      <c r="H55" s="146"/>
      <c r="I55" s="146"/>
      <c r="J55" s="147"/>
    </row>
    <row r="56" spans="1:10" x14ac:dyDescent="0.25">
      <c r="A56" s="145"/>
      <c r="B56" s="146"/>
      <c r="C56" s="146"/>
      <c r="D56" s="146"/>
      <c r="E56" s="146"/>
      <c r="F56" s="146"/>
      <c r="G56" s="146"/>
      <c r="H56" s="146"/>
      <c r="I56" s="146"/>
      <c r="J56" s="147"/>
    </row>
    <row r="57" spans="1:10" x14ac:dyDescent="0.25">
      <c r="A57" s="145"/>
      <c r="B57" s="146"/>
      <c r="C57" s="146"/>
      <c r="D57" s="146"/>
      <c r="E57" s="146"/>
      <c r="F57" s="146"/>
      <c r="G57" s="146"/>
      <c r="H57" s="146"/>
      <c r="I57" s="146"/>
      <c r="J57" s="147"/>
    </row>
    <row r="58" spans="1:10" x14ac:dyDescent="0.25">
      <c r="A58" s="145"/>
      <c r="B58" s="146"/>
      <c r="C58" s="146"/>
      <c r="D58" s="146"/>
      <c r="E58" s="146"/>
      <c r="F58" s="146"/>
      <c r="G58" s="146"/>
      <c r="H58" s="146"/>
      <c r="I58" s="146"/>
      <c r="J58" s="147"/>
    </row>
    <row r="59" spans="1:10" x14ac:dyDescent="0.25">
      <c r="A59" s="145"/>
      <c r="B59" s="146"/>
      <c r="C59" s="146"/>
      <c r="D59" s="146"/>
      <c r="E59" s="146"/>
      <c r="F59" s="146"/>
      <c r="G59" s="146"/>
      <c r="H59" s="146"/>
      <c r="I59" s="146"/>
      <c r="J59" s="147"/>
    </row>
    <row r="60" spans="1:10" x14ac:dyDescent="0.25">
      <c r="A60" s="145"/>
      <c r="B60" s="146"/>
      <c r="C60" s="146"/>
      <c r="D60" s="146"/>
      <c r="E60" s="146"/>
      <c r="F60" s="146"/>
      <c r="G60" s="146"/>
      <c r="H60" s="146"/>
      <c r="I60" s="146"/>
      <c r="J60" s="147"/>
    </row>
    <row r="61" spans="1:10" x14ac:dyDescent="0.25">
      <c r="A61" s="145"/>
      <c r="B61" s="146"/>
      <c r="C61" s="146"/>
      <c r="D61" s="146"/>
      <c r="E61" s="146"/>
      <c r="F61" s="146"/>
      <c r="G61" s="146"/>
      <c r="H61" s="146"/>
      <c r="I61" s="146"/>
      <c r="J61" s="147"/>
    </row>
    <row r="62" spans="1:10" x14ac:dyDescent="0.25">
      <c r="A62" s="145"/>
      <c r="B62" s="146"/>
      <c r="C62" s="146"/>
      <c r="D62" s="146"/>
      <c r="E62" s="146"/>
      <c r="F62" s="146"/>
      <c r="G62" s="146"/>
      <c r="H62" s="146"/>
      <c r="I62" s="146"/>
      <c r="J62" s="147"/>
    </row>
    <row r="63" spans="1:10" x14ac:dyDescent="0.25">
      <c r="A63" s="145"/>
      <c r="B63" s="146"/>
      <c r="C63" s="146"/>
      <c r="D63" s="146"/>
      <c r="E63" s="146"/>
      <c r="F63" s="146"/>
      <c r="G63" s="146"/>
      <c r="H63" s="146"/>
      <c r="I63" s="146"/>
      <c r="J63" s="147"/>
    </row>
    <row r="64" spans="1:10" x14ac:dyDescent="0.25">
      <c r="A64" s="145"/>
      <c r="B64" s="146"/>
      <c r="C64" s="146"/>
      <c r="D64" s="146"/>
      <c r="E64" s="146"/>
      <c r="F64" s="146"/>
      <c r="G64" s="146"/>
      <c r="H64" s="146"/>
      <c r="I64" s="146"/>
      <c r="J64" s="147"/>
    </row>
    <row r="65" spans="1:10" ht="15.75" thickBot="1" x14ac:dyDescent="0.3">
      <c r="A65" s="148"/>
      <c r="B65" s="149"/>
      <c r="C65" s="149"/>
      <c r="D65" s="149"/>
      <c r="E65" s="149"/>
      <c r="F65" s="149"/>
      <c r="G65" s="149"/>
      <c r="H65" s="149"/>
      <c r="I65" s="149"/>
      <c r="J65" s="150"/>
    </row>
  </sheetData>
  <mergeCells count="24">
    <mergeCell ref="A41:J65"/>
    <mergeCell ref="A40:J40"/>
    <mergeCell ref="A6:D7"/>
    <mergeCell ref="H6:J6"/>
    <mergeCell ref="F6:G6"/>
    <mergeCell ref="A19:D19"/>
    <mergeCell ref="A32:D32"/>
    <mergeCell ref="B9:D9"/>
    <mergeCell ref="A1:J2"/>
    <mergeCell ref="A3:J5"/>
    <mergeCell ref="E19:J19"/>
    <mergeCell ref="E20:J39"/>
    <mergeCell ref="F7:F8"/>
    <mergeCell ref="G7:G8"/>
    <mergeCell ref="H7:H8"/>
    <mergeCell ref="I7:I8"/>
    <mergeCell ref="J7:J8"/>
    <mergeCell ref="B10:D10"/>
    <mergeCell ref="B11:D11"/>
    <mergeCell ref="B12:D12"/>
    <mergeCell ref="B13:D13"/>
    <mergeCell ref="E7:E8"/>
    <mergeCell ref="A8:D8"/>
    <mergeCell ref="A14:D1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1"/>
  <sheetViews>
    <sheetView zoomScale="69" zoomScaleNormal="70" workbookViewId="0">
      <selection activeCell="E19" sqref="E19:H19"/>
    </sheetView>
  </sheetViews>
  <sheetFormatPr baseColWidth="10" defaultRowHeight="15" x14ac:dyDescent="0.25"/>
  <cols>
    <col min="1" max="1" width="41.5703125" customWidth="1"/>
    <col min="2" max="2" width="7.85546875" customWidth="1"/>
    <col min="3" max="3" width="16.7109375" bestFit="1" customWidth="1"/>
    <col min="5" max="5" width="12.7109375" customWidth="1"/>
    <col min="8" max="8" width="11.28515625" customWidth="1"/>
    <col min="14" max="14" width="14" bestFit="1" customWidth="1"/>
    <col min="15" max="15" width="19.42578125" bestFit="1" customWidth="1"/>
    <col min="16" max="16" width="18.42578125" bestFit="1" customWidth="1"/>
    <col min="17" max="17" width="15.85546875" bestFit="1" customWidth="1"/>
    <col min="18" max="18" width="18.7109375" bestFit="1" customWidth="1"/>
    <col min="19" max="19" width="24.140625" bestFit="1" customWidth="1"/>
    <col min="20" max="20" width="19.140625" bestFit="1" customWidth="1"/>
    <col min="21" max="21" width="18.140625" bestFit="1" customWidth="1"/>
    <col min="22" max="22" width="15.85546875" bestFit="1" customWidth="1"/>
    <col min="23" max="23" width="24.140625" bestFit="1" customWidth="1"/>
    <col min="24" max="24" width="19.140625" bestFit="1" customWidth="1"/>
    <col min="25" max="25" width="18.140625" bestFit="1" customWidth="1"/>
  </cols>
  <sheetData>
    <row r="1" spans="1:19" ht="15" customHeight="1" x14ac:dyDescent="0.25">
      <c r="A1" s="101" t="s">
        <v>117</v>
      </c>
      <c r="B1" s="102"/>
      <c r="C1" s="102"/>
      <c r="D1" s="102"/>
      <c r="E1" s="102"/>
      <c r="F1" s="102"/>
      <c r="G1" s="102"/>
      <c r="H1" s="103"/>
      <c r="Q1" s="1"/>
      <c r="R1" s="1"/>
      <c r="S1" s="1"/>
    </row>
    <row r="2" spans="1:19" ht="21.75" customHeight="1" thickBot="1" x14ac:dyDescent="0.3">
      <c r="A2" s="104"/>
      <c r="B2" s="105"/>
      <c r="C2" s="105"/>
      <c r="D2" s="105"/>
      <c r="E2" s="105"/>
      <c r="F2" s="105"/>
      <c r="G2" s="105"/>
      <c r="H2" s="106"/>
      <c r="Q2" s="1"/>
      <c r="R2" s="1"/>
      <c r="S2" s="1"/>
    </row>
    <row r="3" spans="1:19" ht="15" customHeight="1" x14ac:dyDescent="0.25">
      <c r="A3" s="107" t="s">
        <v>118</v>
      </c>
      <c r="B3" s="108"/>
      <c r="C3" s="108"/>
      <c r="D3" s="108"/>
      <c r="E3" s="108"/>
      <c r="F3" s="108"/>
      <c r="G3" s="108"/>
      <c r="H3" s="109"/>
      <c r="Q3" s="1"/>
      <c r="R3" s="1"/>
      <c r="S3" s="1"/>
    </row>
    <row r="4" spans="1:19" x14ac:dyDescent="0.25">
      <c r="A4" s="110"/>
      <c r="B4" s="111"/>
      <c r="C4" s="111"/>
      <c r="D4" s="111"/>
      <c r="E4" s="111"/>
      <c r="F4" s="111"/>
      <c r="G4" s="111"/>
      <c r="H4" s="112"/>
      <c r="Q4" s="1"/>
      <c r="R4" s="1"/>
      <c r="S4" s="1"/>
    </row>
    <row r="5" spans="1:19" ht="15.75" thickBot="1" x14ac:dyDescent="0.3">
      <c r="A5" s="113"/>
      <c r="B5" s="114"/>
      <c r="C5" s="114"/>
      <c r="D5" s="114"/>
      <c r="E5" s="114"/>
      <c r="F5" s="114"/>
      <c r="G5" s="114"/>
      <c r="H5" s="115"/>
      <c r="Q5" s="1"/>
      <c r="R5" s="1"/>
      <c r="S5" s="1"/>
    </row>
    <row r="6" spans="1:19" ht="21.75" customHeight="1" thickBot="1" x14ac:dyDescent="0.3">
      <c r="A6" s="154" t="s">
        <v>34</v>
      </c>
      <c r="B6" s="155"/>
      <c r="C6" s="155"/>
      <c r="D6" s="155"/>
      <c r="E6" s="41"/>
      <c r="F6" s="164" t="s">
        <v>114</v>
      </c>
      <c r="G6" s="165"/>
      <c r="H6" s="41" t="s">
        <v>70</v>
      </c>
      <c r="Q6" s="1"/>
      <c r="R6" s="1"/>
      <c r="S6" s="1"/>
    </row>
    <row r="7" spans="1:19" ht="23.1" customHeight="1" thickBot="1" x14ac:dyDescent="0.3">
      <c r="A7" s="156"/>
      <c r="B7" s="157"/>
      <c r="C7" s="157"/>
      <c r="D7" s="157"/>
      <c r="E7" s="138" t="s">
        <v>121</v>
      </c>
      <c r="F7" s="128" t="s">
        <v>119</v>
      </c>
      <c r="G7" s="128" t="s">
        <v>120</v>
      </c>
      <c r="H7" s="130" t="s">
        <v>71</v>
      </c>
      <c r="Q7" s="1"/>
      <c r="R7" s="1"/>
      <c r="S7" s="1"/>
    </row>
    <row r="8" spans="1:19" ht="23.1" customHeight="1" thickBot="1" x14ac:dyDescent="0.3">
      <c r="A8" s="140" t="s">
        <v>35</v>
      </c>
      <c r="B8" s="141"/>
      <c r="C8" s="141"/>
      <c r="D8" s="141"/>
      <c r="E8" s="139"/>
      <c r="F8" s="129"/>
      <c r="G8" s="129"/>
      <c r="H8" s="131"/>
      <c r="Q8" s="1"/>
      <c r="R8" s="1"/>
      <c r="S8" s="1"/>
    </row>
    <row r="9" spans="1:19" x14ac:dyDescent="0.25">
      <c r="A9" s="8" t="s">
        <v>1</v>
      </c>
      <c r="B9" s="161" t="s">
        <v>55</v>
      </c>
      <c r="C9" s="162"/>
      <c r="D9" s="162"/>
      <c r="E9" s="35">
        <v>45</v>
      </c>
      <c r="F9" s="36">
        <v>2.8</v>
      </c>
      <c r="G9" s="36">
        <v>3.3</v>
      </c>
      <c r="H9" s="37">
        <f t="shared" ref="H9:H18" si="0">E9/100*18.2</f>
        <v>8.19</v>
      </c>
      <c r="Q9" s="1"/>
      <c r="R9" s="1"/>
      <c r="S9" s="1"/>
    </row>
    <row r="10" spans="1:19" x14ac:dyDescent="0.25">
      <c r="A10" s="9" t="s">
        <v>0</v>
      </c>
      <c r="B10" s="134" t="s">
        <v>56</v>
      </c>
      <c r="C10" s="135"/>
      <c r="D10" s="135"/>
      <c r="E10" s="27">
        <v>50</v>
      </c>
      <c r="F10" s="28">
        <v>3.1</v>
      </c>
      <c r="G10" s="28">
        <v>3.6</v>
      </c>
      <c r="H10" s="29">
        <f t="shared" si="0"/>
        <v>9.1</v>
      </c>
      <c r="Q10" s="1"/>
      <c r="R10" s="1"/>
      <c r="S10" s="1"/>
    </row>
    <row r="11" spans="1:19" x14ac:dyDescent="0.25">
      <c r="A11" s="9" t="s">
        <v>17</v>
      </c>
      <c r="B11" s="134" t="s">
        <v>18</v>
      </c>
      <c r="C11" s="135"/>
      <c r="D11" s="135"/>
      <c r="E11" s="35">
        <v>55</v>
      </c>
      <c r="F11" s="36">
        <v>3.3</v>
      </c>
      <c r="G11" s="36">
        <v>3.9</v>
      </c>
      <c r="H11" s="37">
        <f t="shared" si="0"/>
        <v>10.01</v>
      </c>
      <c r="Q11" s="1"/>
      <c r="R11" s="1"/>
      <c r="S11" s="1"/>
    </row>
    <row r="12" spans="1:19" x14ac:dyDescent="0.25">
      <c r="A12" s="9" t="s">
        <v>41</v>
      </c>
      <c r="B12" s="134" t="s">
        <v>26</v>
      </c>
      <c r="C12" s="135"/>
      <c r="D12" s="135"/>
      <c r="E12" s="27">
        <v>60</v>
      </c>
      <c r="F12" s="28">
        <v>3.6</v>
      </c>
      <c r="G12" s="28">
        <v>4.2</v>
      </c>
      <c r="H12" s="29">
        <f t="shared" si="0"/>
        <v>10.92</v>
      </c>
      <c r="Q12" s="1"/>
      <c r="R12" s="1"/>
      <c r="S12" s="1"/>
    </row>
    <row r="13" spans="1:19" ht="15.75" thickBot="1" x14ac:dyDescent="0.3">
      <c r="A13" s="10" t="s">
        <v>40</v>
      </c>
      <c r="B13" s="136" t="s">
        <v>42</v>
      </c>
      <c r="C13" s="137"/>
      <c r="D13" s="137"/>
      <c r="E13" s="35">
        <v>65</v>
      </c>
      <c r="F13" s="36">
        <v>3.8</v>
      </c>
      <c r="G13" s="36">
        <v>4.5</v>
      </c>
      <c r="H13" s="37">
        <f t="shared" si="0"/>
        <v>11.83</v>
      </c>
      <c r="Q13" s="1"/>
      <c r="R13" s="1"/>
      <c r="S13" s="1"/>
    </row>
    <row r="14" spans="1:19" ht="19.5" thickBot="1" x14ac:dyDescent="0.3">
      <c r="A14" s="140" t="s">
        <v>36</v>
      </c>
      <c r="B14" s="141"/>
      <c r="C14" s="141"/>
      <c r="D14" s="141"/>
      <c r="E14" s="27">
        <v>70</v>
      </c>
      <c r="F14" s="28">
        <v>4.0999999999999996</v>
      </c>
      <c r="G14" s="28">
        <v>4.7</v>
      </c>
      <c r="H14" s="29">
        <f t="shared" si="0"/>
        <v>12.739999999999998</v>
      </c>
    </row>
    <row r="15" spans="1:19" x14ac:dyDescent="0.25">
      <c r="A15" s="8" t="s">
        <v>9</v>
      </c>
      <c r="B15" s="42" t="s">
        <v>15</v>
      </c>
      <c r="C15" s="12">
        <v>100</v>
      </c>
      <c r="D15" s="46" t="s">
        <v>12</v>
      </c>
      <c r="E15" s="35">
        <v>75</v>
      </c>
      <c r="F15" s="36">
        <v>4.3</v>
      </c>
      <c r="G15" s="36">
        <v>5.0999999999999996</v>
      </c>
      <c r="H15" s="37">
        <f t="shared" si="0"/>
        <v>13.649999999999999</v>
      </c>
      <c r="S15" s="1"/>
    </row>
    <row r="16" spans="1:19" x14ac:dyDescent="0.25">
      <c r="A16" s="9" t="s">
        <v>10</v>
      </c>
      <c r="B16" s="43" t="s">
        <v>16</v>
      </c>
      <c r="C16" s="15">
        <v>800</v>
      </c>
      <c r="D16" s="47" t="s">
        <v>12</v>
      </c>
      <c r="E16" s="27">
        <v>80</v>
      </c>
      <c r="F16" s="28">
        <v>4.5999999999999996</v>
      </c>
      <c r="G16" s="28">
        <v>5.4</v>
      </c>
      <c r="H16" s="29">
        <f t="shared" si="0"/>
        <v>14.56</v>
      </c>
    </row>
    <row r="17" spans="1:8" x14ac:dyDescent="0.25">
      <c r="A17" s="9" t="s">
        <v>11</v>
      </c>
      <c r="B17" s="43" t="s">
        <v>19</v>
      </c>
      <c r="C17" s="15">
        <v>1000</v>
      </c>
      <c r="D17" s="47" t="s">
        <v>13</v>
      </c>
      <c r="E17" s="35">
        <v>85</v>
      </c>
      <c r="F17" s="36">
        <v>4.8</v>
      </c>
      <c r="G17" s="36">
        <v>5.6</v>
      </c>
      <c r="H17" s="37">
        <f t="shared" si="0"/>
        <v>15.469999999999999</v>
      </c>
    </row>
    <row r="18" spans="1:8" ht="15.75" thickBot="1" x14ac:dyDescent="0.3">
      <c r="A18" s="10" t="s">
        <v>57</v>
      </c>
      <c r="B18" s="44" t="s">
        <v>58</v>
      </c>
      <c r="C18" s="18">
        <v>111.5</v>
      </c>
      <c r="D18" s="48" t="s">
        <v>59</v>
      </c>
      <c r="E18" s="31">
        <v>90</v>
      </c>
      <c r="F18" s="32">
        <v>5.0999999999999996</v>
      </c>
      <c r="G18" s="32">
        <v>5.9</v>
      </c>
      <c r="H18" s="33">
        <f t="shared" si="0"/>
        <v>16.38</v>
      </c>
    </row>
    <row r="19" spans="1:8" ht="19.5" thickBot="1" x14ac:dyDescent="0.35">
      <c r="A19" s="140" t="s">
        <v>37</v>
      </c>
      <c r="B19" s="141"/>
      <c r="C19" s="141"/>
      <c r="D19" s="163"/>
      <c r="E19" s="116" t="s">
        <v>127</v>
      </c>
      <c r="F19" s="117"/>
      <c r="G19" s="117"/>
      <c r="H19" s="118"/>
    </row>
    <row r="20" spans="1:8" x14ac:dyDescent="0.25">
      <c r="A20" s="8" t="s">
        <v>2</v>
      </c>
      <c r="B20" s="42" t="s">
        <v>50</v>
      </c>
      <c r="C20" s="12">
        <v>18.2</v>
      </c>
      <c r="D20" s="49" t="s">
        <v>3</v>
      </c>
      <c r="E20" s="2"/>
      <c r="F20" s="3"/>
      <c r="G20" s="3"/>
      <c r="H20" s="4"/>
    </row>
    <row r="21" spans="1:8" x14ac:dyDescent="0.25">
      <c r="A21" s="9" t="s">
        <v>4</v>
      </c>
      <c r="B21" s="43" t="s">
        <v>25</v>
      </c>
      <c r="C21" s="15">
        <v>3.5</v>
      </c>
      <c r="D21" s="50" t="s">
        <v>3</v>
      </c>
      <c r="E21" s="2"/>
      <c r="F21" s="3"/>
      <c r="G21" s="3"/>
      <c r="H21" s="4"/>
    </row>
    <row r="22" spans="1:8" x14ac:dyDescent="0.25">
      <c r="A22" s="22" t="s">
        <v>5</v>
      </c>
      <c r="B22" s="43" t="s">
        <v>20</v>
      </c>
      <c r="C22" s="23">
        <f>C23+C24+C25</f>
        <v>0.1024</v>
      </c>
      <c r="D22" s="50" t="s">
        <v>3</v>
      </c>
      <c r="E22" s="2"/>
      <c r="F22" s="3"/>
      <c r="G22" s="3"/>
      <c r="H22" s="4"/>
    </row>
    <row r="23" spans="1:8" x14ac:dyDescent="0.25">
      <c r="A23" s="9" t="s">
        <v>6</v>
      </c>
      <c r="B23" s="43" t="s">
        <v>21</v>
      </c>
      <c r="C23" s="15">
        <v>1.4E-2</v>
      </c>
      <c r="D23" s="50" t="s">
        <v>3</v>
      </c>
      <c r="E23" s="2"/>
      <c r="F23" s="3"/>
      <c r="G23" s="3"/>
      <c r="H23" s="4"/>
    </row>
    <row r="24" spans="1:8" x14ac:dyDescent="0.25">
      <c r="A24" s="9" t="s">
        <v>7</v>
      </c>
      <c r="B24" s="43" t="s">
        <v>22</v>
      </c>
      <c r="C24" s="45">
        <v>0.08</v>
      </c>
      <c r="D24" s="50" t="s">
        <v>3</v>
      </c>
      <c r="E24" s="2"/>
      <c r="F24" s="3"/>
      <c r="G24" s="3"/>
      <c r="H24" s="4"/>
    </row>
    <row r="25" spans="1:8" x14ac:dyDescent="0.25">
      <c r="A25" s="9" t="s">
        <v>8</v>
      </c>
      <c r="B25" s="43" t="s">
        <v>23</v>
      </c>
      <c r="C25" s="23">
        <f>C23*0.6</f>
        <v>8.3999999999999995E-3</v>
      </c>
      <c r="D25" s="50" t="s">
        <v>3</v>
      </c>
      <c r="E25" s="2"/>
      <c r="F25" s="3"/>
      <c r="G25" s="3"/>
      <c r="H25" s="4"/>
    </row>
    <row r="26" spans="1:8" x14ac:dyDescent="0.25">
      <c r="A26" s="9" t="s">
        <v>65</v>
      </c>
      <c r="B26" s="43" t="s">
        <v>64</v>
      </c>
      <c r="C26" s="15">
        <v>0.875</v>
      </c>
      <c r="D26" s="50" t="s">
        <v>3</v>
      </c>
      <c r="E26" s="2"/>
      <c r="F26" s="3"/>
      <c r="G26" s="3"/>
      <c r="H26" s="4"/>
    </row>
    <row r="27" spans="1:8" x14ac:dyDescent="0.25">
      <c r="A27" s="9" t="s">
        <v>66</v>
      </c>
      <c r="B27" s="43" t="s">
        <v>28</v>
      </c>
      <c r="C27" s="23">
        <f>C26+C25+C24+C23</f>
        <v>0.97739999999999994</v>
      </c>
      <c r="D27" s="50" t="s">
        <v>3</v>
      </c>
      <c r="E27" s="2"/>
      <c r="F27" s="3"/>
      <c r="G27" s="3"/>
      <c r="H27" s="4"/>
    </row>
    <row r="28" spans="1:8" x14ac:dyDescent="0.25">
      <c r="A28" s="9" t="s">
        <v>14</v>
      </c>
      <c r="B28" s="43" t="s">
        <v>24</v>
      </c>
      <c r="C28" s="15">
        <f>C26-2*C22</f>
        <v>0.67020000000000002</v>
      </c>
      <c r="D28" s="50" t="s">
        <v>3</v>
      </c>
      <c r="E28" s="2"/>
      <c r="F28" s="3"/>
      <c r="G28" s="3"/>
      <c r="H28" s="4"/>
    </row>
    <row r="29" spans="1:8" ht="15.75" x14ac:dyDescent="0.25">
      <c r="A29" s="9" t="s">
        <v>67</v>
      </c>
      <c r="B29" s="43" t="s">
        <v>68</v>
      </c>
      <c r="C29" s="15">
        <v>55.93</v>
      </c>
      <c r="D29" s="52" t="s">
        <v>69</v>
      </c>
      <c r="E29" s="2"/>
      <c r="F29" s="3"/>
      <c r="G29" s="3"/>
      <c r="H29" s="4"/>
    </row>
    <row r="30" spans="1:8" x14ac:dyDescent="0.25">
      <c r="A30" s="9" t="s">
        <v>60</v>
      </c>
      <c r="B30" s="43" t="s">
        <v>31</v>
      </c>
      <c r="C30" s="24" t="s">
        <v>70</v>
      </c>
      <c r="D30" s="50"/>
      <c r="E30" s="2"/>
      <c r="F30" s="3"/>
      <c r="G30" s="3"/>
      <c r="H30" s="4"/>
    </row>
    <row r="31" spans="1:8" ht="15.75" thickBot="1" x14ac:dyDescent="0.3">
      <c r="A31" s="10" t="s">
        <v>61</v>
      </c>
      <c r="B31" s="44" t="s">
        <v>62</v>
      </c>
      <c r="C31" s="39" t="s">
        <v>116</v>
      </c>
      <c r="D31" s="51" t="s">
        <v>3</v>
      </c>
      <c r="E31" s="2"/>
      <c r="F31" s="3"/>
      <c r="G31" s="3"/>
      <c r="H31" s="4"/>
    </row>
    <row r="32" spans="1:8" ht="19.5" thickBot="1" x14ac:dyDescent="0.3">
      <c r="A32" s="140" t="s">
        <v>38</v>
      </c>
      <c r="B32" s="141"/>
      <c r="C32" s="141"/>
      <c r="D32" s="163"/>
      <c r="E32" s="2"/>
      <c r="F32" s="3"/>
      <c r="G32" s="3"/>
      <c r="H32" s="4"/>
    </row>
    <row r="33" spans="1:8" x14ac:dyDescent="0.25">
      <c r="A33" s="8" t="s">
        <v>51</v>
      </c>
      <c r="B33" s="42" t="s">
        <v>49</v>
      </c>
      <c r="C33" s="12">
        <v>250</v>
      </c>
      <c r="D33" s="49" t="s">
        <v>29</v>
      </c>
      <c r="E33" s="2"/>
      <c r="F33" s="3"/>
      <c r="G33" s="3"/>
      <c r="H33" s="4"/>
    </row>
    <row r="34" spans="1:8" x14ac:dyDescent="0.25">
      <c r="A34" s="9" t="s">
        <v>52</v>
      </c>
      <c r="B34" s="43" t="s">
        <v>48</v>
      </c>
      <c r="C34" s="15">
        <v>22.5</v>
      </c>
      <c r="D34" s="50" t="s">
        <v>29</v>
      </c>
      <c r="E34" s="2"/>
      <c r="F34" s="3"/>
      <c r="G34" s="3"/>
      <c r="H34" s="4"/>
    </row>
    <row r="35" spans="1:8" x14ac:dyDescent="0.25">
      <c r="A35" s="9" t="s">
        <v>27</v>
      </c>
      <c r="B35" s="43" t="s">
        <v>28</v>
      </c>
      <c r="C35" s="15">
        <v>15</v>
      </c>
      <c r="D35" s="50" t="s">
        <v>29</v>
      </c>
      <c r="E35" s="2"/>
      <c r="F35" s="3"/>
      <c r="G35" s="3"/>
      <c r="H35" s="4"/>
    </row>
    <row r="36" spans="1:8" x14ac:dyDescent="0.25">
      <c r="A36" s="9" t="s">
        <v>30</v>
      </c>
      <c r="B36" s="43" t="s">
        <v>47</v>
      </c>
      <c r="C36" s="15">
        <v>0.5</v>
      </c>
      <c r="D36" s="50"/>
      <c r="E36" s="2"/>
      <c r="F36" s="3"/>
      <c r="G36" s="3"/>
      <c r="H36" s="4"/>
    </row>
    <row r="37" spans="1:8" x14ac:dyDescent="0.25">
      <c r="A37" s="9" t="s">
        <v>32</v>
      </c>
      <c r="B37" s="43" t="s">
        <v>39</v>
      </c>
      <c r="C37" s="15">
        <v>3.6999999999999998E-2</v>
      </c>
      <c r="D37" s="50" t="s">
        <v>33</v>
      </c>
      <c r="E37" s="2"/>
      <c r="F37" s="3"/>
      <c r="G37" s="3"/>
      <c r="H37" s="4"/>
    </row>
    <row r="38" spans="1:8" x14ac:dyDescent="0.25">
      <c r="A38" s="9" t="s">
        <v>45</v>
      </c>
      <c r="B38" s="43" t="s">
        <v>53</v>
      </c>
      <c r="C38" s="15">
        <v>15</v>
      </c>
      <c r="D38" s="50" t="s">
        <v>33</v>
      </c>
      <c r="E38" s="2"/>
      <c r="F38" s="3"/>
      <c r="G38" s="3"/>
      <c r="H38" s="4"/>
    </row>
    <row r="39" spans="1:8" ht="15.75" thickBot="1" x14ac:dyDescent="0.3">
      <c r="A39" s="10" t="s">
        <v>46</v>
      </c>
      <c r="B39" s="44" t="s">
        <v>54</v>
      </c>
      <c r="C39" s="18">
        <v>10.3</v>
      </c>
      <c r="D39" s="51" t="s">
        <v>33</v>
      </c>
      <c r="E39" s="5"/>
      <c r="F39" s="6"/>
      <c r="G39" s="6"/>
      <c r="H39" s="7"/>
    </row>
    <row r="40" spans="1:8" ht="21.75" thickBot="1" x14ac:dyDescent="0.4">
      <c r="A40" s="151" t="s">
        <v>122</v>
      </c>
      <c r="B40" s="152"/>
      <c r="C40" s="152"/>
      <c r="D40" s="152"/>
      <c r="E40" s="152"/>
      <c r="F40" s="152"/>
      <c r="G40" s="152"/>
      <c r="H40" s="153"/>
    </row>
    <row r="41" spans="1:8" x14ac:dyDescent="0.25">
      <c r="A41" s="119"/>
      <c r="B41" s="120"/>
      <c r="C41" s="120"/>
      <c r="D41" s="120"/>
      <c r="E41" s="120"/>
      <c r="F41" s="120"/>
      <c r="G41" s="120"/>
      <c r="H41" s="121"/>
    </row>
    <row r="42" spans="1:8" x14ac:dyDescent="0.25">
      <c r="A42" s="122"/>
      <c r="B42" s="123"/>
      <c r="C42" s="123"/>
      <c r="D42" s="123"/>
      <c r="E42" s="123"/>
      <c r="F42" s="123"/>
      <c r="G42" s="123"/>
      <c r="H42" s="124"/>
    </row>
    <row r="43" spans="1:8" x14ac:dyDescent="0.25">
      <c r="A43" s="122"/>
      <c r="B43" s="123"/>
      <c r="C43" s="123"/>
      <c r="D43" s="123"/>
      <c r="E43" s="123"/>
      <c r="F43" s="123"/>
      <c r="G43" s="123"/>
      <c r="H43" s="124"/>
    </row>
    <row r="44" spans="1:8" x14ac:dyDescent="0.25">
      <c r="A44" s="122"/>
      <c r="B44" s="123"/>
      <c r="C44" s="123"/>
      <c r="D44" s="123"/>
      <c r="E44" s="123"/>
      <c r="F44" s="123"/>
      <c r="G44" s="123"/>
      <c r="H44" s="124"/>
    </row>
    <row r="45" spans="1:8" x14ac:dyDescent="0.25">
      <c r="A45" s="122"/>
      <c r="B45" s="123"/>
      <c r="C45" s="123"/>
      <c r="D45" s="123"/>
      <c r="E45" s="123"/>
      <c r="F45" s="123"/>
      <c r="G45" s="123"/>
      <c r="H45" s="124"/>
    </row>
    <row r="46" spans="1:8" x14ac:dyDescent="0.25">
      <c r="A46" s="122"/>
      <c r="B46" s="123"/>
      <c r="C46" s="123"/>
      <c r="D46" s="123"/>
      <c r="E46" s="123"/>
      <c r="F46" s="123"/>
      <c r="G46" s="123"/>
      <c r="H46" s="124"/>
    </row>
    <row r="47" spans="1:8" x14ac:dyDescent="0.25">
      <c r="A47" s="122"/>
      <c r="B47" s="123"/>
      <c r="C47" s="123"/>
      <c r="D47" s="123"/>
      <c r="E47" s="123"/>
      <c r="F47" s="123"/>
      <c r="G47" s="123"/>
      <c r="H47" s="124"/>
    </row>
    <row r="48" spans="1:8" x14ac:dyDescent="0.25">
      <c r="A48" s="122"/>
      <c r="B48" s="123"/>
      <c r="C48" s="123"/>
      <c r="D48" s="123"/>
      <c r="E48" s="123"/>
      <c r="F48" s="123"/>
      <c r="G48" s="123"/>
      <c r="H48" s="124"/>
    </row>
    <row r="49" spans="1:8" x14ac:dyDescent="0.25">
      <c r="A49" s="122"/>
      <c r="B49" s="123"/>
      <c r="C49" s="123"/>
      <c r="D49" s="123"/>
      <c r="E49" s="123"/>
      <c r="F49" s="123"/>
      <c r="G49" s="123"/>
      <c r="H49" s="124"/>
    </row>
    <row r="50" spans="1:8" x14ac:dyDescent="0.25">
      <c r="A50" s="122"/>
      <c r="B50" s="123"/>
      <c r="C50" s="123"/>
      <c r="D50" s="123"/>
      <c r="E50" s="123"/>
      <c r="F50" s="123"/>
      <c r="G50" s="123"/>
      <c r="H50" s="124"/>
    </row>
    <row r="51" spans="1:8" x14ac:dyDescent="0.25">
      <c r="A51" s="122"/>
      <c r="B51" s="123"/>
      <c r="C51" s="123"/>
      <c r="D51" s="123"/>
      <c r="E51" s="123"/>
      <c r="F51" s="123"/>
      <c r="G51" s="123"/>
      <c r="H51" s="124"/>
    </row>
    <row r="52" spans="1:8" x14ac:dyDescent="0.25">
      <c r="A52" s="122"/>
      <c r="B52" s="123"/>
      <c r="C52" s="123"/>
      <c r="D52" s="123"/>
      <c r="E52" s="123"/>
      <c r="F52" s="123"/>
      <c r="G52" s="123"/>
      <c r="H52" s="124"/>
    </row>
    <row r="53" spans="1:8" x14ac:dyDescent="0.25">
      <c r="A53" s="122"/>
      <c r="B53" s="123"/>
      <c r="C53" s="123"/>
      <c r="D53" s="123"/>
      <c r="E53" s="123"/>
      <c r="F53" s="123"/>
      <c r="G53" s="123"/>
      <c r="H53" s="124"/>
    </row>
    <row r="54" spans="1:8" x14ac:dyDescent="0.25">
      <c r="A54" s="122"/>
      <c r="B54" s="123"/>
      <c r="C54" s="123"/>
      <c r="D54" s="123"/>
      <c r="E54" s="123"/>
      <c r="F54" s="123"/>
      <c r="G54" s="123"/>
      <c r="H54" s="124"/>
    </row>
    <row r="55" spans="1:8" x14ac:dyDescent="0.25">
      <c r="A55" s="122"/>
      <c r="B55" s="123"/>
      <c r="C55" s="123"/>
      <c r="D55" s="123"/>
      <c r="E55" s="123"/>
      <c r="F55" s="123"/>
      <c r="G55" s="123"/>
      <c r="H55" s="124"/>
    </row>
    <row r="56" spans="1:8" x14ac:dyDescent="0.25">
      <c r="A56" s="122"/>
      <c r="B56" s="123"/>
      <c r="C56" s="123"/>
      <c r="D56" s="123"/>
      <c r="E56" s="123"/>
      <c r="F56" s="123"/>
      <c r="G56" s="123"/>
      <c r="H56" s="124"/>
    </row>
    <row r="57" spans="1:8" x14ac:dyDescent="0.25">
      <c r="A57" s="122"/>
      <c r="B57" s="123"/>
      <c r="C57" s="123"/>
      <c r="D57" s="123"/>
      <c r="E57" s="123"/>
      <c r="F57" s="123"/>
      <c r="G57" s="123"/>
      <c r="H57" s="124"/>
    </row>
    <row r="58" spans="1:8" x14ac:dyDescent="0.25">
      <c r="A58" s="122"/>
      <c r="B58" s="123"/>
      <c r="C58" s="123"/>
      <c r="D58" s="123"/>
      <c r="E58" s="123"/>
      <c r="F58" s="123"/>
      <c r="G58" s="123"/>
      <c r="H58" s="124"/>
    </row>
    <row r="59" spans="1:8" x14ac:dyDescent="0.25">
      <c r="A59" s="122"/>
      <c r="B59" s="123"/>
      <c r="C59" s="123"/>
      <c r="D59" s="123"/>
      <c r="E59" s="123"/>
      <c r="F59" s="123"/>
      <c r="G59" s="123"/>
      <c r="H59" s="124"/>
    </row>
    <row r="60" spans="1:8" x14ac:dyDescent="0.25">
      <c r="A60" s="122"/>
      <c r="B60" s="123"/>
      <c r="C60" s="123"/>
      <c r="D60" s="123"/>
      <c r="E60" s="123"/>
      <c r="F60" s="123"/>
      <c r="G60" s="123"/>
      <c r="H60" s="124"/>
    </row>
    <row r="61" spans="1:8" ht="15.75" thickBot="1" x14ac:dyDescent="0.3">
      <c r="A61" s="125"/>
      <c r="B61" s="126"/>
      <c r="C61" s="126"/>
      <c r="D61" s="126"/>
      <c r="E61" s="126"/>
      <c r="F61" s="126"/>
      <c r="G61" s="126"/>
      <c r="H61" s="127"/>
    </row>
  </sheetData>
  <mergeCells count="20">
    <mergeCell ref="A41:H61"/>
    <mergeCell ref="B9:D9"/>
    <mergeCell ref="E19:H19"/>
    <mergeCell ref="H7:H8"/>
    <mergeCell ref="A3:H5"/>
    <mergeCell ref="A1:H2"/>
    <mergeCell ref="A40:H40"/>
    <mergeCell ref="A14:D14"/>
    <mergeCell ref="A19:D19"/>
    <mergeCell ref="A32:D32"/>
    <mergeCell ref="F7:F8"/>
    <mergeCell ref="G7:G8"/>
    <mergeCell ref="A8:D8"/>
    <mergeCell ref="B10:D10"/>
    <mergeCell ref="B11:D11"/>
    <mergeCell ref="B12:D12"/>
    <mergeCell ref="B13:D13"/>
    <mergeCell ref="A6:D7"/>
    <mergeCell ref="F6:G6"/>
    <mergeCell ref="E7:E8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7"/>
  <sheetViews>
    <sheetView zoomScale="70" zoomScaleNormal="70" workbookViewId="0">
      <selection activeCell="E21" sqref="E21:J21"/>
    </sheetView>
  </sheetViews>
  <sheetFormatPr baseColWidth="10" defaultRowHeight="15" x14ac:dyDescent="0.25"/>
  <cols>
    <col min="1" max="1" width="40.28515625" customWidth="1"/>
    <col min="2" max="2" width="9.5703125" customWidth="1"/>
    <col min="3" max="3" width="16.7109375" bestFit="1" customWidth="1"/>
    <col min="5" max="5" width="12.42578125" customWidth="1"/>
    <col min="8" max="8" width="13.28515625" customWidth="1"/>
    <col min="9" max="9" width="12" customWidth="1"/>
    <col min="10" max="10" width="13.140625" customWidth="1"/>
    <col min="14" max="14" width="14" bestFit="1" customWidth="1"/>
    <col min="15" max="15" width="19.42578125" bestFit="1" customWidth="1"/>
    <col min="16" max="16" width="18.42578125" bestFit="1" customWidth="1"/>
    <col min="17" max="17" width="15.85546875" bestFit="1" customWidth="1"/>
    <col min="18" max="18" width="24.140625" bestFit="1" customWidth="1"/>
    <col min="19" max="19" width="19.140625" bestFit="1" customWidth="1"/>
    <col min="20" max="20" width="18.140625" bestFit="1" customWidth="1"/>
  </cols>
  <sheetData>
    <row r="1" spans="1:10" ht="15" customHeight="1" x14ac:dyDescent="0.25">
      <c r="A1" s="101" t="s">
        <v>123</v>
      </c>
      <c r="B1" s="102"/>
      <c r="C1" s="102"/>
      <c r="D1" s="102"/>
      <c r="E1" s="102"/>
      <c r="F1" s="102"/>
      <c r="G1" s="102"/>
      <c r="H1" s="102"/>
      <c r="I1" s="102"/>
      <c r="J1" s="103"/>
    </row>
    <row r="2" spans="1:10" ht="21.75" customHeight="1" thickBot="1" x14ac:dyDescent="0.3">
      <c r="A2" s="104"/>
      <c r="B2" s="105"/>
      <c r="C2" s="105"/>
      <c r="D2" s="105"/>
      <c r="E2" s="105"/>
      <c r="F2" s="105"/>
      <c r="G2" s="105"/>
      <c r="H2" s="105"/>
      <c r="I2" s="105"/>
      <c r="J2" s="106"/>
    </row>
    <row r="3" spans="1:10" ht="15" customHeight="1" x14ac:dyDescent="0.25">
      <c r="A3" s="107" t="s">
        <v>129</v>
      </c>
      <c r="B3" s="108"/>
      <c r="C3" s="108"/>
      <c r="D3" s="108"/>
      <c r="E3" s="108"/>
      <c r="F3" s="108"/>
      <c r="G3" s="108"/>
      <c r="H3" s="108"/>
      <c r="I3" s="108"/>
      <c r="J3" s="109"/>
    </row>
    <row r="4" spans="1:10" x14ac:dyDescent="0.25">
      <c r="A4" s="110"/>
      <c r="B4" s="111"/>
      <c r="C4" s="111"/>
      <c r="D4" s="111"/>
      <c r="E4" s="111"/>
      <c r="F4" s="111"/>
      <c r="G4" s="111"/>
      <c r="H4" s="111"/>
      <c r="I4" s="111"/>
      <c r="J4" s="112"/>
    </row>
    <row r="5" spans="1:10" ht="15.75" thickBot="1" x14ac:dyDescent="0.3">
      <c r="A5" s="113"/>
      <c r="B5" s="114"/>
      <c r="C5" s="114"/>
      <c r="D5" s="114"/>
      <c r="E5" s="114"/>
      <c r="F5" s="114"/>
      <c r="G5" s="114"/>
      <c r="H5" s="114"/>
      <c r="I5" s="114"/>
      <c r="J5" s="115"/>
    </row>
    <row r="6" spans="1:10" ht="21.75" customHeight="1" thickBot="1" x14ac:dyDescent="0.3">
      <c r="A6" s="154" t="s">
        <v>34</v>
      </c>
      <c r="B6" s="155"/>
      <c r="C6" s="155"/>
      <c r="D6" s="155"/>
      <c r="E6" s="26"/>
      <c r="F6" s="164" t="s">
        <v>114</v>
      </c>
      <c r="G6" s="165"/>
      <c r="H6" s="164" t="s">
        <v>113</v>
      </c>
      <c r="I6" s="175"/>
      <c r="J6" s="165"/>
    </row>
    <row r="7" spans="1:10" ht="23.1" customHeight="1" thickBot="1" x14ac:dyDescent="0.3">
      <c r="A7" s="156"/>
      <c r="B7" s="157"/>
      <c r="C7" s="157"/>
      <c r="D7" s="157"/>
      <c r="E7" s="138" t="s">
        <v>84</v>
      </c>
      <c r="F7" s="128" t="s">
        <v>43</v>
      </c>
      <c r="G7" s="128" t="s">
        <v>44</v>
      </c>
      <c r="H7" s="130" t="s">
        <v>124</v>
      </c>
      <c r="I7" s="130" t="s">
        <v>125</v>
      </c>
      <c r="J7" s="132" t="s">
        <v>126</v>
      </c>
    </row>
    <row r="8" spans="1:10" ht="23.1" customHeight="1" thickBot="1" x14ac:dyDescent="0.3">
      <c r="A8" s="140" t="s">
        <v>35</v>
      </c>
      <c r="B8" s="141"/>
      <c r="C8" s="141"/>
      <c r="D8" s="141"/>
      <c r="E8" s="173"/>
      <c r="F8" s="174"/>
      <c r="G8" s="174"/>
      <c r="H8" s="176"/>
      <c r="I8" s="176"/>
      <c r="J8" s="177"/>
    </row>
    <row r="9" spans="1:10" x14ac:dyDescent="0.25">
      <c r="A9" s="8" t="s">
        <v>1</v>
      </c>
      <c r="B9" s="169" t="s">
        <v>55</v>
      </c>
      <c r="C9" s="170"/>
      <c r="D9" s="170"/>
      <c r="E9" s="55" t="s">
        <v>72</v>
      </c>
      <c r="F9" s="56">
        <v>4.8</v>
      </c>
      <c r="G9" s="56">
        <v>5.6</v>
      </c>
      <c r="H9" s="57">
        <v>19</v>
      </c>
      <c r="I9" s="57">
        <v>15.44</v>
      </c>
      <c r="J9" s="58">
        <v>564.14</v>
      </c>
    </row>
    <row r="10" spans="1:10" x14ac:dyDescent="0.25">
      <c r="A10" s="9" t="s">
        <v>0</v>
      </c>
      <c r="B10" s="171" t="s">
        <v>56</v>
      </c>
      <c r="C10" s="172"/>
      <c r="D10" s="172"/>
      <c r="E10" s="27" t="s">
        <v>73</v>
      </c>
      <c r="F10" s="28">
        <v>4.8</v>
      </c>
      <c r="G10" s="28">
        <v>5.7</v>
      </c>
      <c r="H10" s="29">
        <v>17.489999999999998</v>
      </c>
      <c r="I10" s="29">
        <v>0</v>
      </c>
      <c r="J10" s="30">
        <v>642.29999999999995</v>
      </c>
    </row>
    <row r="11" spans="1:10" x14ac:dyDescent="0.25">
      <c r="A11" s="9" t="s">
        <v>17</v>
      </c>
      <c r="B11" s="171" t="s">
        <v>18</v>
      </c>
      <c r="C11" s="172"/>
      <c r="D11" s="172"/>
      <c r="E11" s="35" t="s">
        <v>74</v>
      </c>
      <c r="F11" s="36">
        <v>4.9000000000000004</v>
      </c>
      <c r="G11" s="36">
        <v>5.7</v>
      </c>
      <c r="H11" s="37">
        <v>16.64</v>
      </c>
      <c r="I11" s="37">
        <v>14.09</v>
      </c>
      <c r="J11" s="38">
        <v>540.16</v>
      </c>
    </row>
    <row r="12" spans="1:10" x14ac:dyDescent="0.25">
      <c r="A12" s="9" t="s">
        <v>41</v>
      </c>
      <c r="B12" s="47" t="s">
        <v>26</v>
      </c>
      <c r="C12" s="53"/>
      <c r="D12" s="53"/>
      <c r="E12" s="27" t="s">
        <v>75</v>
      </c>
      <c r="F12" s="28">
        <v>5.0999999999999996</v>
      </c>
      <c r="G12" s="28">
        <v>5.9</v>
      </c>
      <c r="H12" s="29">
        <v>13.87</v>
      </c>
      <c r="I12" s="29">
        <v>12.75</v>
      </c>
      <c r="J12" s="30">
        <v>549.4</v>
      </c>
    </row>
    <row r="13" spans="1:10" ht="15.75" thickBot="1" x14ac:dyDescent="0.3">
      <c r="A13" s="10" t="s">
        <v>40</v>
      </c>
      <c r="B13" s="48" t="s">
        <v>42</v>
      </c>
      <c r="C13" s="54"/>
      <c r="D13" s="54"/>
      <c r="E13" s="35" t="s">
        <v>76</v>
      </c>
      <c r="F13" s="36">
        <v>5.0999999999999996</v>
      </c>
      <c r="G13" s="36">
        <v>6</v>
      </c>
      <c r="H13" s="37">
        <v>12.54</v>
      </c>
      <c r="I13" s="37">
        <v>19.46</v>
      </c>
      <c r="J13" s="38">
        <v>448.82</v>
      </c>
    </row>
    <row r="14" spans="1:10" ht="19.5" thickBot="1" x14ac:dyDescent="0.3">
      <c r="A14" s="140" t="s">
        <v>36</v>
      </c>
      <c r="B14" s="141"/>
      <c r="C14" s="141"/>
      <c r="D14" s="141"/>
      <c r="E14" s="27" t="s">
        <v>77</v>
      </c>
      <c r="F14" s="28">
        <v>5.0999999999999996</v>
      </c>
      <c r="G14" s="28">
        <v>5.9</v>
      </c>
      <c r="H14" s="29">
        <v>12.32</v>
      </c>
      <c r="I14" s="29">
        <v>0</v>
      </c>
      <c r="J14" s="30">
        <v>675.6</v>
      </c>
    </row>
    <row r="15" spans="1:10" x14ac:dyDescent="0.25">
      <c r="A15" s="8" t="s">
        <v>9</v>
      </c>
      <c r="B15" s="42" t="s">
        <v>15</v>
      </c>
      <c r="C15" s="12">
        <v>100</v>
      </c>
      <c r="D15" s="46" t="s">
        <v>12</v>
      </c>
      <c r="E15" s="35" t="s">
        <v>78</v>
      </c>
      <c r="F15" s="36">
        <v>5.0999999999999996</v>
      </c>
      <c r="G15" s="36">
        <v>6</v>
      </c>
      <c r="H15" s="37">
        <v>12.09</v>
      </c>
      <c r="I15" s="37">
        <v>4.03</v>
      </c>
      <c r="J15" s="38">
        <v>601.63</v>
      </c>
    </row>
    <row r="16" spans="1:10" x14ac:dyDescent="0.25">
      <c r="A16" s="9" t="s">
        <v>10</v>
      </c>
      <c r="B16" s="43" t="s">
        <v>16</v>
      </c>
      <c r="C16" s="15">
        <v>800</v>
      </c>
      <c r="D16" s="47" t="s">
        <v>12</v>
      </c>
      <c r="E16" s="27" t="s">
        <v>79</v>
      </c>
      <c r="F16" s="28">
        <v>5.3</v>
      </c>
      <c r="G16" s="28">
        <v>6.2</v>
      </c>
      <c r="H16" s="29">
        <v>9.7100000000000009</v>
      </c>
      <c r="I16" s="29">
        <v>26.17</v>
      </c>
      <c r="J16" s="30">
        <v>315.02999999999997</v>
      </c>
    </row>
    <row r="17" spans="1:10" x14ac:dyDescent="0.25">
      <c r="A17" s="9" t="s">
        <v>11</v>
      </c>
      <c r="B17" s="43" t="s">
        <v>19</v>
      </c>
      <c r="C17" s="15">
        <v>1000</v>
      </c>
      <c r="D17" s="47" t="s">
        <v>13</v>
      </c>
      <c r="E17" s="35" t="s">
        <v>80</v>
      </c>
      <c r="F17" s="36">
        <v>5.0999999999999996</v>
      </c>
      <c r="G17" s="36">
        <v>6</v>
      </c>
      <c r="H17" s="37">
        <v>9.86</v>
      </c>
      <c r="I17" s="37">
        <v>3.36</v>
      </c>
      <c r="J17" s="38">
        <v>688.29</v>
      </c>
    </row>
    <row r="18" spans="1:10" ht="15.75" thickBot="1" x14ac:dyDescent="0.3">
      <c r="A18" s="10" t="s">
        <v>57</v>
      </c>
      <c r="B18" s="44" t="s">
        <v>58</v>
      </c>
      <c r="C18" s="18">
        <v>111.5</v>
      </c>
      <c r="D18" s="48" t="s">
        <v>59</v>
      </c>
      <c r="E18" s="27" t="s">
        <v>81</v>
      </c>
      <c r="F18" s="28">
        <v>5.2</v>
      </c>
      <c r="G18" s="28">
        <v>6</v>
      </c>
      <c r="H18" s="29">
        <v>12.21</v>
      </c>
      <c r="I18" s="29">
        <v>25.5</v>
      </c>
      <c r="J18" s="30">
        <v>423.58</v>
      </c>
    </row>
    <row r="19" spans="1:10" ht="19.5" thickBot="1" x14ac:dyDescent="0.3">
      <c r="A19" s="140" t="s">
        <v>37</v>
      </c>
      <c r="B19" s="141"/>
      <c r="C19" s="141"/>
      <c r="D19" s="141"/>
      <c r="E19" s="35" t="s">
        <v>82</v>
      </c>
      <c r="F19" s="36">
        <v>5</v>
      </c>
      <c r="G19" s="36">
        <v>5.8</v>
      </c>
      <c r="H19" s="37">
        <v>13.23</v>
      </c>
      <c r="I19" s="37">
        <v>8.0500000000000007</v>
      </c>
      <c r="J19" s="38">
        <v>599.09</v>
      </c>
    </row>
    <row r="20" spans="1:10" ht="15.75" thickBot="1" x14ac:dyDescent="0.3">
      <c r="A20" s="8" t="s">
        <v>2</v>
      </c>
      <c r="B20" s="42" t="s">
        <v>50</v>
      </c>
      <c r="C20" s="12">
        <v>18.2</v>
      </c>
      <c r="D20" s="46" t="s">
        <v>3</v>
      </c>
      <c r="E20" s="31" t="s">
        <v>83</v>
      </c>
      <c r="F20" s="32">
        <v>4.9000000000000004</v>
      </c>
      <c r="G20" s="32">
        <v>5.7</v>
      </c>
      <c r="H20" s="33">
        <v>16.71</v>
      </c>
      <c r="I20" s="33">
        <v>8.0500000000000007</v>
      </c>
      <c r="J20" s="34">
        <v>540.85</v>
      </c>
    </row>
    <row r="21" spans="1:10" ht="16.5" thickBot="1" x14ac:dyDescent="0.3">
      <c r="A21" s="9" t="s">
        <v>4</v>
      </c>
      <c r="B21" s="43" t="s">
        <v>25</v>
      </c>
      <c r="C21" s="15">
        <v>3.5</v>
      </c>
      <c r="D21" s="50" t="s">
        <v>3</v>
      </c>
      <c r="E21" s="166" t="s">
        <v>132</v>
      </c>
      <c r="F21" s="167"/>
      <c r="G21" s="167"/>
      <c r="H21" s="167"/>
      <c r="I21" s="167"/>
      <c r="J21" s="168"/>
    </row>
    <row r="22" spans="1:10" x14ac:dyDescent="0.25">
      <c r="A22" s="22" t="s">
        <v>5</v>
      </c>
      <c r="B22" s="43" t="s">
        <v>20</v>
      </c>
      <c r="C22" s="23">
        <f>C23+C24+C25</f>
        <v>0.1024</v>
      </c>
      <c r="D22" s="50" t="s">
        <v>3</v>
      </c>
      <c r="E22" s="122"/>
      <c r="F22" s="123"/>
      <c r="G22" s="123"/>
      <c r="H22" s="123"/>
      <c r="I22" s="123"/>
      <c r="J22" s="124"/>
    </row>
    <row r="23" spans="1:10" x14ac:dyDescent="0.25">
      <c r="A23" s="9" t="s">
        <v>6</v>
      </c>
      <c r="B23" s="43" t="s">
        <v>21</v>
      </c>
      <c r="C23" s="15">
        <v>1.4E-2</v>
      </c>
      <c r="D23" s="50" t="s">
        <v>3</v>
      </c>
      <c r="E23" s="122"/>
      <c r="F23" s="123"/>
      <c r="G23" s="123"/>
      <c r="H23" s="123"/>
      <c r="I23" s="123"/>
      <c r="J23" s="124"/>
    </row>
    <row r="24" spans="1:10" x14ac:dyDescent="0.25">
      <c r="A24" s="9" t="s">
        <v>7</v>
      </c>
      <c r="B24" s="43" t="s">
        <v>22</v>
      </c>
      <c r="C24" s="45">
        <v>0.08</v>
      </c>
      <c r="D24" s="50" t="s">
        <v>3</v>
      </c>
      <c r="E24" s="122"/>
      <c r="F24" s="123"/>
      <c r="G24" s="123"/>
      <c r="H24" s="123"/>
      <c r="I24" s="123"/>
      <c r="J24" s="124"/>
    </row>
    <row r="25" spans="1:10" x14ac:dyDescent="0.25">
      <c r="A25" s="9" t="s">
        <v>8</v>
      </c>
      <c r="B25" s="43" t="s">
        <v>23</v>
      </c>
      <c r="C25" s="23">
        <f>C23*0.6</f>
        <v>8.3999999999999995E-3</v>
      </c>
      <c r="D25" s="50" t="s">
        <v>3</v>
      </c>
      <c r="E25" s="122"/>
      <c r="F25" s="123"/>
      <c r="G25" s="123"/>
      <c r="H25" s="123"/>
      <c r="I25" s="123"/>
      <c r="J25" s="124"/>
    </row>
    <row r="26" spans="1:10" x14ac:dyDescent="0.25">
      <c r="A26" s="9" t="s">
        <v>65</v>
      </c>
      <c r="B26" s="43" t="s">
        <v>64</v>
      </c>
      <c r="C26" s="15">
        <v>0.875</v>
      </c>
      <c r="D26" s="50" t="s">
        <v>3</v>
      </c>
      <c r="E26" s="122"/>
      <c r="F26" s="123"/>
      <c r="G26" s="123"/>
      <c r="H26" s="123"/>
      <c r="I26" s="123"/>
      <c r="J26" s="124"/>
    </row>
    <row r="27" spans="1:10" x14ac:dyDescent="0.25">
      <c r="A27" s="9" t="s">
        <v>66</v>
      </c>
      <c r="B27" s="43" t="s">
        <v>28</v>
      </c>
      <c r="C27" s="23">
        <f>C26+C25+C24+C23</f>
        <v>0.97739999999999994</v>
      </c>
      <c r="D27" s="50" t="s">
        <v>3</v>
      </c>
      <c r="E27" s="122"/>
      <c r="F27" s="123"/>
      <c r="G27" s="123"/>
      <c r="H27" s="123"/>
      <c r="I27" s="123"/>
      <c r="J27" s="124"/>
    </row>
    <row r="28" spans="1:10" x14ac:dyDescent="0.25">
      <c r="A28" s="9" t="s">
        <v>14</v>
      </c>
      <c r="B28" s="43" t="s">
        <v>24</v>
      </c>
      <c r="C28" s="15">
        <f>C26-2*C22</f>
        <v>0.67020000000000002</v>
      </c>
      <c r="D28" s="50" t="s">
        <v>3</v>
      </c>
      <c r="E28" s="122"/>
      <c r="F28" s="123"/>
      <c r="G28" s="123"/>
      <c r="H28" s="123"/>
      <c r="I28" s="123"/>
      <c r="J28" s="124"/>
    </row>
    <row r="29" spans="1:10" ht="15.75" x14ac:dyDescent="0.25">
      <c r="A29" s="9" t="s">
        <v>67</v>
      </c>
      <c r="B29" s="43" t="s">
        <v>68</v>
      </c>
      <c r="C29" s="15">
        <v>55.93</v>
      </c>
      <c r="D29" s="52" t="s">
        <v>69</v>
      </c>
      <c r="E29" s="122"/>
      <c r="F29" s="123"/>
      <c r="G29" s="123"/>
      <c r="H29" s="123"/>
      <c r="I29" s="123"/>
      <c r="J29" s="124"/>
    </row>
    <row r="30" spans="1:10" x14ac:dyDescent="0.25">
      <c r="A30" s="9" t="s">
        <v>60</v>
      </c>
      <c r="B30" s="43" t="s">
        <v>31</v>
      </c>
      <c r="C30" s="45">
        <v>0.85</v>
      </c>
      <c r="D30" s="50"/>
      <c r="E30" s="122"/>
      <c r="F30" s="123"/>
      <c r="G30" s="123"/>
      <c r="H30" s="123"/>
      <c r="I30" s="123"/>
      <c r="J30" s="124"/>
    </row>
    <row r="31" spans="1:10" ht="15.75" thickBot="1" x14ac:dyDescent="0.3">
      <c r="A31" s="10" t="s">
        <v>61</v>
      </c>
      <c r="B31" s="44" t="s">
        <v>62</v>
      </c>
      <c r="C31" s="39">
        <f>C20*C30</f>
        <v>15.469999999999999</v>
      </c>
      <c r="D31" s="51" t="s">
        <v>3</v>
      </c>
      <c r="E31" s="122"/>
      <c r="F31" s="123"/>
      <c r="G31" s="123"/>
      <c r="H31" s="123"/>
      <c r="I31" s="123"/>
      <c r="J31" s="124"/>
    </row>
    <row r="32" spans="1:10" ht="19.5" thickBot="1" x14ac:dyDescent="0.3">
      <c r="A32" s="140" t="s">
        <v>38</v>
      </c>
      <c r="B32" s="141"/>
      <c r="C32" s="141"/>
      <c r="D32" s="141"/>
      <c r="E32" s="122"/>
      <c r="F32" s="123"/>
      <c r="G32" s="123"/>
      <c r="H32" s="123"/>
      <c r="I32" s="123"/>
      <c r="J32" s="124"/>
    </row>
    <row r="33" spans="1:10" x14ac:dyDescent="0.25">
      <c r="A33" s="8" t="s">
        <v>51</v>
      </c>
      <c r="B33" s="42" t="s">
        <v>49</v>
      </c>
      <c r="C33" s="12">
        <v>250</v>
      </c>
      <c r="D33" s="49" t="s">
        <v>29</v>
      </c>
      <c r="E33" s="122"/>
      <c r="F33" s="123"/>
      <c r="G33" s="123"/>
      <c r="H33" s="123"/>
      <c r="I33" s="123"/>
      <c r="J33" s="124"/>
    </row>
    <row r="34" spans="1:10" x14ac:dyDescent="0.25">
      <c r="A34" s="9" t="s">
        <v>52</v>
      </c>
      <c r="B34" s="43" t="s">
        <v>48</v>
      </c>
      <c r="C34" s="15">
        <v>22.5</v>
      </c>
      <c r="D34" s="50" t="s">
        <v>29</v>
      </c>
      <c r="E34" s="122"/>
      <c r="F34" s="123"/>
      <c r="G34" s="123"/>
      <c r="H34" s="123"/>
      <c r="I34" s="123"/>
      <c r="J34" s="124"/>
    </row>
    <row r="35" spans="1:10" x14ac:dyDescent="0.25">
      <c r="A35" s="9" t="s">
        <v>27</v>
      </c>
      <c r="B35" s="43" t="s">
        <v>28</v>
      </c>
      <c r="C35" s="15">
        <v>15</v>
      </c>
      <c r="D35" s="50" t="s">
        <v>29</v>
      </c>
      <c r="E35" s="122"/>
      <c r="F35" s="123"/>
      <c r="G35" s="123"/>
      <c r="H35" s="123"/>
      <c r="I35" s="123"/>
      <c r="J35" s="124"/>
    </row>
    <row r="36" spans="1:10" x14ac:dyDescent="0.25">
      <c r="A36" s="9" t="s">
        <v>30</v>
      </c>
      <c r="B36" s="43" t="s">
        <v>47</v>
      </c>
      <c r="C36" s="15">
        <v>0.5</v>
      </c>
      <c r="D36" s="50"/>
      <c r="E36" s="122"/>
      <c r="F36" s="123"/>
      <c r="G36" s="123"/>
      <c r="H36" s="123"/>
      <c r="I36" s="123"/>
      <c r="J36" s="124"/>
    </row>
    <row r="37" spans="1:10" x14ac:dyDescent="0.25">
      <c r="A37" s="9" t="s">
        <v>32</v>
      </c>
      <c r="B37" s="43" t="s">
        <v>39</v>
      </c>
      <c r="C37" s="15">
        <v>3.6999999999999998E-2</v>
      </c>
      <c r="D37" s="50" t="s">
        <v>33</v>
      </c>
      <c r="E37" s="122"/>
      <c r="F37" s="123"/>
      <c r="G37" s="123"/>
      <c r="H37" s="123"/>
      <c r="I37" s="123"/>
      <c r="J37" s="124"/>
    </row>
    <row r="38" spans="1:10" x14ac:dyDescent="0.25">
      <c r="A38" s="9" t="s">
        <v>45</v>
      </c>
      <c r="B38" s="43" t="s">
        <v>53</v>
      </c>
      <c r="C38" s="15">
        <v>15</v>
      </c>
      <c r="D38" s="50" t="s">
        <v>33</v>
      </c>
      <c r="E38" s="122"/>
      <c r="F38" s="123"/>
      <c r="G38" s="123"/>
      <c r="H38" s="123"/>
      <c r="I38" s="123"/>
      <c r="J38" s="124"/>
    </row>
    <row r="39" spans="1:10" ht="15.75" thickBot="1" x14ac:dyDescent="0.3">
      <c r="A39" s="10" t="s">
        <v>46</v>
      </c>
      <c r="B39" s="44" t="s">
        <v>54</v>
      </c>
      <c r="C39" s="18">
        <v>10.3</v>
      </c>
      <c r="D39" s="51" t="s">
        <v>33</v>
      </c>
      <c r="E39" s="125"/>
      <c r="F39" s="126"/>
      <c r="G39" s="126"/>
      <c r="H39" s="126"/>
      <c r="I39" s="126"/>
      <c r="J39" s="127"/>
    </row>
    <row r="40" spans="1:10" ht="21.75" thickBot="1" x14ac:dyDescent="0.4">
      <c r="A40" s="151" t="s">
        <v>128</v>
      </c>
      <c r="B40" s="152"/>
      <c r="C40" s="152"/>
      <c r="D40" s="152"/>
      <c r="E40" s="152"/>
      <c r="F40" s="152"/>
      <c r="G40" s="152"/>
      <c r="H40" s="152"/>
      <c r="I40" s="152"/>
      <c r="J40" s="153"/>
    </row>
    <row r="41" spans="1:10" x14ac:dyDescent="0.25">
      <c r="A41" s="142"/>
      <c r="B41" s="143"/>
      <c r="C41" s="143"/>
      <c r="D41" s="143"/>
      <c r="E41" s="143"/>
      <c r="F41" s="143"/>
      <c r="G41" s="143"/>
      <c r="H41" s="143"/>
      <c r="I41" s="143"/>
      <c r="J41" s="144"/>
    </row>
    <row r="42" spans="1:10" x14ac:dyDescent="0.25">
      <c r="A42" s="145"/>
      <c r="B42" s="146"/>
      <c r="C42" s="146"/>
      <c r="D42" s="146"/>
      <c r="E42" s="146"/>
      <c r="F42" s="146"/>
      <c r="G42" s="146"/>
      <c r="H42" s="146"/>
      <c r="I42" s="146"/>
      <c r="J42" s="147"/>
    </row>
    <row r="43" spans="1:10" x14ac:dyDescent="0.25">
      <c r="A43" s="145"/>
      <c r="B43" s="146"/>
      <c r="C43" s="146"/>
      <c r="D43" s="146"/>
      <c r="E43" s="146"/>
      <c r="F43" s="146"/>
      <c r="G43" s="146"/>
      <c r="H43" s="146"/>
      <c r="I43" s="146"/>
      <c r="J43" s="147"/>
    </row>
    <row r="44" spans="1:10" x14ac:dyDescent="0.25">
      <c r="A44" s="145"/>
      <c r="B44" s="146"/>
      <c r="C44" s="146"/>
      <c r="D44" s="146"/>
      <c r="E44" s="146"/>
      <c r="F44" s="146"/>
      <c r="G44" s="146"/>
      <c r="H44" s="146"/>
      <c r="I44" s="146"/>
      <c r="J44" s="147"/>
    </row>
    <row r="45" spans="1:10" x14ac:dyDescent="0.25">
      <c r="A45" s="145"/>
      <c r="B45" s="146"/>
      <c r="C45" s="146"/>
      <c r="D45" s="146"/>
      <c r="E45" s="146"/>
      <c r="F45" s="146"/>
      <c r="G45" s="146"/>
      <c r="H45" s="146"/>
      <c r="I45" s="146"/>
      <c r="J45" s="147"/>
    </row>
    <row r="46" spans="1:10" x14ac:dyDescent="0.25">
      <c r="A46" s="145"/>
      <c r="B46" s="146"/>
      <c r="C46" s="146"/>
      <c r="D46" s="146"/>
      <c r="E46" s="146"/>
      <c r="F46" s="146"/>
      <c r="G46" s="146"/>
      <c r="H46" s="146"/>
      <c r="I46" s="146"/>
      <c r="J46" s="147"/>
    </row>
    <row r="47" spans="1:10" x14ac:dyDescent="0.25">
      <c r="A47" s="145"/>
      <c r="B47" s="146"/>
      <c r="C47" s="146"/>
      <c r="D47" s="146"/>
      <c r="E47" s="146"/>
      <c r="F47" s="146"/>
      <c r="G47" s="146"/>
      <c r="H47" s="146"/>
      <c r="I47" s="146"/>
      <c r="J47" s="147"/>
    </row>
    <row r="48" spans="1:10" x14ac:dyDescent="0.25">
      <c r="A48" s="145"/>
      <c r="B48" s="146"/>
      <c r="C48" s="146"/>
      <c r="D48" s="146"/>
      <c r="E48" s="146"/>
      <c r="F48" s="146"/>
      <c r="G48" s="146"/>
      <c r="H48" s="146"/>
      <c r="I48" s="146"/>
      <c r="J48" s="147"/>
    </row>
    <row r="49" spans="1:10" x14ac:dyDescent="0.25">
      <c r="A49" s="145"/>
      <c r="B49" s="146"/>
      <c r="C49" s="146"/>
      <c r="D49" s="146"/>
      <c r="E49" s="146"/>
      <c r="F49" s="146"/>
      <c r="G49" s="146"/>
      <c r="H49" s="146"/>
      <c r="I49" s="146"/>
      <c r="J49" s="147"/>
    </row>
    <row r="50" spans="1:10" x14ac:dyDescent="0.25">
      <c r="A50" s="145"/>
      <c r="B50" s="146"/>
      <c r="C50" s="146"/>
      <c r="D50" s="146"/>
      <c r="E50" s="146"/>
      <c r="F50" s="146"/>
      <c r="G50" s="146"/>
      <c r="H50" s="146"/>
      <c r="I50" s="146"/>
      <c r="J50" s="147"/>
    </row>
    <row r="51" spans="1:10" x14ac:dyDescent="0.25">
      <c r="A51" s="145"/>
      <c r="B51" s="146"/>
      <c r="C51" s="146"/>
      <c r="D51" s="146"/>
      <c r="E51" s="146"/>
      <c r="F51" s="146"/>
      <c r="G51" s="146"/>
      <c r="H51" s="146"/>
      <c r="I51" s="146"/>
      <c r="J51" s="147"/>
    </row>
    <row r="52" spans="1:10" x14ac:dyDescent="0.25">
      <c r="A52" s="145"/>
      <c r="B52" s="146"/>
      <c r="C52" s="146"/>
      <c r="D52" s="146"/>
      <c r="E52" s="146"/>
      <c r="F52" s="146"/>
      <c r="G52" s="146"/>
      <c r="H52" s="146"/>
      <c r="I52" s="146"/>
      <c r="J52" s="147"/>
    </row>
    <row r="53" spans="1:10" x14ac:dyDescent="0.25">
      <c r="A53" s="145"/>
      <c r="B53" s="146"/>
      <c r="C53" s="146"/>
      <c r="D53" s="146"/>
      <c r="E53" s="146"/>
      <c r="F53" s="146"/>
      <c r="G53" s="146"/>
      <c r="H53" s="146"/>
      <c r="I53" s="146"/>
      <c r="J53" s="147"/>
    </row>
    <row r="54" spans="1:10" x14ac:dyDescent="0.25">
      <c r="A54" s="145"/>
      <c r="B54" s="146"/>
      <c r="C54" s="146"/>
      <c r="D54" s="146"/>
      <c r="E54" s="146"/>
      <c r="F54" s="146"/>
      <c r="G54" s="146"/>
      <c r="H54" s="146"/>
      <c r="I54" s="146"/>
      <c r="J54" s="147"/>
    </row>
    <row r="55" spans="1:10" x14ac:dyDescent="0.25">
      <c r="A55" s="145"/>
      <c r="B55" s="146"/>
      <c r="C55" s="146"/>
      <c r="D55" s="146"/>
      <c r="E55" s="146"/>
      <c r="F55" s="146"/>
      <c r="G55" s="146"/>
      <c r="H55" s="146"/>
      <c r="I55" s="146"/>
      <c r="J55" s="147"/>
    </row>
    <row r="56" spans="1:10" x14ac:dyDescent="0.25">
      <c r="A56" s="145"/>
      <c r="B56" s="146"/>
      <c r="C56" s="146"/>
      <c r="D56" s="146"/>
      <c r="E56" s="146"/>
      <c r="F56" s="146"/>
      <c r="G56" s="146"/>
      <c r="H56" s="146"/>
      <c r="I56" s="146"/>
      <c r="J56" s="147"/>
    </row>
    <row r="57" spans="1:10" x14ac:dyDescent="0.25">
      <c r="A57" s="145"/>
      <c r="B57" s="146"/>
      <c r="C57" s="146"/>
      <c r="D57" s="146"/>
      <c r="E57" s="146"/>
      <c r="F57" s="146"/>
      <c r="G57" s="146"/>
      <c r="H57" s="146"/>
      <c r="I57" s="146"/>
      <c r="J57" s="147"/>
    </row>
    <row r="58" spans="1:10" x14ac:dyDescent="0.25">
      <c r="A58" s="145"/>
      <c r="B58" s="146"/>
      <c r="C58" s="146"/>
      <c r="D58" s="146"/>
      <c r="E58" s="146"/>
      <c r="F58" s="146"/>
      <c r="G58" s="146"/>
      <c r="H58" s="146"/>
      <c r="I58" s="146"/>
      <c r="J58" s="147"/>
    </row>
    <row r="59" spans="1:10" x14ac:dyDescent="0.25">
      <c r="A59" s="145"/>
      <c r="B59" s="146"/>
      <c r="C59" s="146"/>
      <c r="D59" s="146"/>
      <c r="E59" s="146"/>
      <c r="F59" s="146"/>
      <c r="G59" s="146"/>
      <c r="H59" s="146"/>
      <c r="I59" s="146"/>
      <c r="J59" s="147"/>
    </row>
    <row r="60" spans="1:10" x14ac:dyDescent="0.25">
      <c r="A60" s="145"/>
      <c r="B60" s="146"/>
      <c r="C60" s="146"/>
      <c r="D60" s="146"/>
      <c r="E60" s="146"/>
      <c r="F60" s="146"/>
      <c r="G60" s="146"/>
      <c r="H60" s="146"/>
      <c r="I60" s="146"/>
      <c r="J60" s="147"/>
    </row>
    <row r="61" spans="1:10" x14ac:dyDescent="0.25">
      <c r="A61" s="145"/>
      <c r="B61" s="146"/>
      <c r="C61" s="146"/>
      <c r="D61" s="146"/>
      <c r="E61" s="146"/>
      <c r="F61" s="146"/>
      <c r="G61" s="146"/>
      <c r="H61" s="146"/>
      <c r="I61" s="146"/>
      <c r="J61" s="147"/>
    </row>
    <row r="62" spans="1:10" x14ac:dyDescent="0.25">
      <c r="A62" s="145"/>
      <c r="B62" s="146"/>
      <c r="C62" s="146"/>
      <c r="D62" s="146"/>
      <c r="E62" s="146"/>
      <c r="F62" s="146"/>
      <c r="G62" s="146"/>
      <c r="H62" s="146"/>
      <c r="I62" s="146"/>
      <c r="J62" s="147"/>
    </row>
    <row r="63" spans="1:10" x14ac:dyDescent="0.25">
      <c r="A63" s="145"/>
      <c r="B63" s="146"/>
      <c r="C63" s="146"/>
      <c r="D63" s="146"/>
      <c r="E63" s="146"/>
      <c r="F63" s="146"/>
      <c r="G63" s="146"/>
      <c r="H63" s="146"/>
      <c r="I63" s="146"/>
      <c r="J63" s="147"/>
    </row>
    <row r="64" spans="1:10" x14ac:dyDescent="0.25">
      <c r="A64" s="145"/>
      <c r="B64" s="146"/>
      <c r="C64" s="146"/>
      <c r="D64" s="146"/>
      <c r="E64" s="146"/>
      <c r="F64" s="146"/>
      <c r="G64" s="146"/>
      <c r="H64" s="146"/>
      <c r="I64" s="146"/>
      <c r="J64" s="147"/>
    </row>
    <row r="65" spans="1:10" ht="15.75" thickBot="1" x14ac:dyDescent="0.3">
      <c r="A65" s="148"/>
      <c r="B65" s="149"/>
      <c r="C65" s="149"/>
      <c r="D65" s="149"/>
      <c r="E65" s="149"/>
      <c r="F65" s="149"/>
      <c r="G65" s="149"/>
      <c r="H65" s="149"/>
      <c r="I65" s="149"/>
      <c r="J65" s="150"/>
    </row>
    <row r="66" spans="1:10" ht="21.75" thickBot="1" x14ac:dyDescent="0.4">
      <c r="A66" s="151" t="s">
        <v>130</v>
      </c>
      <c r="B66" s="152"/>
      <c r="C66" s="152"/>
      <c r="D66" s="152"/>
      <c r="E66" s="152"/>
      <c r="F66" s="152"/>
      <c r="G66" s="152"/>
      <c r="H66" s="152"/>
      <c r="I66" s="152"/>
      <c r="J66" s="153"/>
    </row>
    <row r="67" spans="1:10" x14ac:dyDescent="0.25">
      <c r="A67" s="142"/>
      <c r="B67" s="143"/>
      <c r="C67" s="143"/>
      <c r="D67" s="143"/>
      <c r="E67" s="143"/>
      <c r="F67" s="143"/>
      <c r="G67" s="143"/>
      <c r="H67" s="143"/>
      <c r="I67" s="143"/>
      <c r="J67" s="144"/>
    </row>
    <row r="68" spans="1:10" x14ac:dyDescent="0.25">
      <c r="A68" s="145"/>
      <c r="B68" s="146"/>
      <c r="C68" s="146"/>
      <c r="D68" s="146"/>
      <c r="E68" s="146"/>
      <c r="F68" s="146"/>
      <c r="G68" s="146"/>
      <c r="H68" s="146"/>
      <c r="I68" s="146"/>
      <c r="J68" s="147"/>
    </row>
    <row r="69" spans="1:10" x14ac:dyDescent="0.25">
      <c r="A69" s="145"/>
      <c r="B69" s="146"/>
      <c r="C69" s="146"/>
      <c r="D69" s="146"/>
      <c r="E69" s="146"/>
      <c r="F69" s="146"/>
      <c r="G69" s="146"/>
      <c r="H69" s="146"/>
      <c r="I69" s="146"/>
      <c r="J69" s="147"/>
    </row>
    <row r="70" spans="1:10" x14ac:dyDescent="0.25">
      <c r="A70" s="145"/>
      <c r="B70" s="146"/>
      <c r="C70" s="146"/>
      <c r="D70" s="146"/>
      <c r="E70" s="146"/>
      <c r="F70" s="146"/>
      <c r="G70" s="146"/>
      <c r="H70" s="146"/>
      <c r="I70" s="146"/>
      <c r="J70" s="147"/>
    </row>
    <row r="71" spans="1:10" x14ac:dyDescent="0.25">
      <c r="A71" s="145"/>
      <c r="B71" s="146"/>
      <c r="C71" s="146"/>
      <c r="D71" s="146"/>
      <c r="E71" s="146"/>
      <c r="F71" s="146"/>
      <c r="G71" s="146"/>
      <c r="H71" s="146"/>
      <c r="I71" s="146"/>
      <c r="J71" s="147"/>
    </row>
    <row r="72" spans="1:10" x14ac:dyDescent="0.25">
      <c r="A72" s="145"/>
      <c r="B72" s="146"/>
      <c r="C72" s="146"/>
      <c r="D72" s="146"/>
      <c r="E72" s="146"/>
      <c r="F72" s="146"/>
      <c r="G72" s="146"/>
      <c r="H72" s="146"/>
      <c r="I72" s="146"/>
      <c r="J72" s="147"/>
    </row>
    <row r="73" spans="1:10" x14ac:dyDescent="0.25">
      <c r="A73" s="145"/>
      <c r="B73" s="146"/>
      <c r="C73" s="146"/>
      <c r="D73" s="146"/>
      <c r="E73" s="146"/>
      <c r="F73" s="146"/>
      <c r="G73" s="146"/>
      <c r="H73" s="146"/>
      <c r="I73" s="146"/>
      <c r="J73" s="147"/>
    </row>
    <row r="74" spans="1:10" x14ac:dyDescent="0.25">
      <c r="A74" s="145"/>
      <c r="B74" s="146"/>
      <c r="C74" s="146"/>
      <c r="D74" s="146"/>
      <c r="E74" s="146"/>
      <c r="F74" s="146"/>
      <c r="G74" s="146"/>
      <c r="H74" s="146"/>
      <c r="I74" s="146"/>
      <c r="J74" s="147"/>
    </row>
    <row r="75" spans="1:10" x14ac:dyDescent="0.25">
      <c r="A75" s="145"/>
      <c r="B75" s="146"/>
      <c r="C75" s="146"/>
      <c r="D75" s="146"/>
      <c r="E75" s="146"/>
      <c r="F75" s="146"/>
      <c r="G75" s="146"/>
      <c r="H75" s="146"/>
      <c r="I75" s="146"/>
      <c r="J75" s="147"/>
    </row>
    <row r="76" spans="1:10" x14ac:dyDescent="0.25">
      <c r="A76" s="145"/>
      <c r="B76" s="146"/>
      <c r="C76" s="146"/>
      <c r="D76" s="146"/>
      <c r="E76" s="146"/>
      <c r="F76" s="146"/>
      <c r="G76" s="146"/>
      <c r="H76" s="146"/>
      <c r="I76" s="146"/>
      <c r="J76" s="147"/>
    </row>
    <row r="77" spans="1:10" x14ac:dyDescent="0.25">
      <c r="A77" s="145"/>
      <c r="B77" s="146"/>
      <c r="C77" s="146"/>
      <c r="D77" s="146"/>
      <c r="E77" s="146"/>
      <c r="F77" s="146"/>
      <c r="G77" s="146"/>
      <c r="H77" s="146"/>
      <c r="I77" s="146"/>
      <c r="J77" s="147"/>
    </row>
    <row r="78" spans="1:10" x14ac:dyDescent="0.25">
      <c r="A78" s="145"/>
      <c r="B78" s="146"/>
      <c r="C78" s="146"/>
      <c r="D78" s="146"/>
      <c r="E78" s="146"/>
      <c r="F78" s="146"/>
      <c r="G78" s="146"/>
      <c r="H78" s="146"/>
      <c r="I78" s="146"/>
      <c r="J78" s="147"/>
    </row>
    <row r="79" spans="1:10" x14ac:dyDescent="0.25">
      <c r="A79" s="145"/>
      <c r="B79" s="146"/>
      <c r="C79" s="146"/>
      <c r="D79" s="146"/>
      <c r="E79" s="146"/>
      <c r="F79" s="146"/>
      <c r="G79" s="146"/>
      <c r="H79" s="146"/>
      <c r="I79" s="146"/>
      <c r="J79" s="147"/>
    </row>
    <row r="80" spans="1:10" x14ac:dyDescent="0.25">
      <c r="A80" s="145"/>
      <c r="B80" s="146"/>
      <c r="C80" s="146"/>
      <c r="D80" s="146"/>
      <c r="E80" s="146"/>
      <c r="F80" s="146"/>
      <c r="G80" s="146"/>
      <c r="H80" s="146"/>
      <c r="I80" s="146"/>
      <c r="J80" s="147"/>
    </row>
    <row r="81" spans="1:10" x14ac:dyDescent="0.25">
      <c r="A81" s="145"/>
      <c r="B81" s="146"/>
      <c r="C81" s="146"/>
      <c r="D81" s="146"/>
      <c r="E81" s="146"/>
      <c r="F81" s="146"/>
      <c r="G81" s="146"/>
      <c r="H81" s="146"/>
      <c r="I81" s="146"/>
      <c r="J81" s="147"/>
    </row>
    <row r="82" spans="1:10" x14ac:dyDescent="0.25">
      <c r="A82" s="145"/>
      <c r="B82" s="146"/>
      <c r="C82" s="146"/>
      <c r="D82" s="146"/>
      <c r="E82" s="146"/>
      <c r="F82" s="146"/>
      <c r="G82" s="146"/>
      <c r="H82" s="146"/>
      <c r="I82" s="146"/>
      <c r="J82" s="147"/>
    </row>
    <row r="83" spans="1:10" x14ac:dyDescent="0.25">
      <c r="A83" s="145"/>
      <c r="B83" s="146"/>
      <c r="C83" s="146"/>
      <c r="D83" s="146"/>
      <c r="E83" s="146"/>
      <c r="F83" s="146"/>
      <c r="G83" s="146"/>
      <c r="H83" s="146"/>
      <c r="I83" s="146"/>
      <c r="J83" s="147"/>
    </row>
    <row r="84" spans="1:10" x14ac:dyDescent="0.25">
      <c r="A84" s="145"/>
      <c r="B84" s="146"/>
      <c r="C84" s="146"/>
      <c r="D84" s="146"/>
      <c r="E84" s="146"/>
      <c r="F84" s="146"/>
      <c r="G84" s="146"/>
      <c r="H84" s="146"/>
      <c r="I84" s="146"/>
      <c r="J84" s="147"/>
    </row>
    <row r="85" spans="1:10" x14ac:dyDescent="0.25">
      <c r="A85" s="145"/>
      <c r="B85" s="146"/>
      <c r="C85" s="146"/>
      <c r="D85" s="146"/>
      <c r="E85" s="146"/>
      <c r="F85" s="146"/>
      <c r="G85" s="146"/>
      <c r="H85" s="146"/>
      <c r="I85" s="146"/>
      <c r="J85" s="147"/>
    </row>
    <row r="86" spans="1:10" x14ac:dyDescent="0.25">
      <c r="A86" s="145"/>
      <c r="B86" s="146"/>
      <c r="C86" s="146"/>
      <c r="D86" s="146"/>
      <c r="E86" s="146"/>
      <c r="F86" s="146"/>
      <c r="G86" s="146"/>
      <c r="H86" s="146"/>
      <c r="I86" s="146"/>
      <c r="J86" s="147"/>
    </row>
    <row r="87" spans="1:10" x14ac:dyDescent="0.25">
      <c r="A87" s="145"/>
      <c r="B87" s="146"/>
      <c r="C87" s="146"/>
      <c r="D87" s="146"/>
      <c r="E87" s="146"/>
      <c r="F87" s="146"/>
      <c r="G87" s="146"/>
      <c r="H87" s="146"/>
      <c r="I87" s="146"/>
      <c r="J87" s="147"/>
    </row>
    <row r="88" spans="1:10" x14ac:dyDescent="0.25">
      <c r="A88" s="145"/>
      <c r="B88" s="146"/>
      <c r="C88" s="146"/>
      <c r="D88" s="146"/>
      <c r="E88" s="146"/>
      <c r="F88" s="146"/>
      <c r="G88" s="146"/>
      <c r="H88" s="146"/>
      <c r="I88" s="146"/>
      <c r="J88" s="147"/>
    </row>
    <row r="89" spans="1:10" x14ac:dyDescent="0.25">
      <c r="A89" s="145"/>
      <c r="B89" s="146"/>
      <c r="C89" s="146"/>
      <c r="D89" s="146"/>
      <c r="E89" s="146"/>
      <c r="F89" s="146"/>
      <c r="G89" s="146"/>
      <c r="H89" s="146"/>
      <c r="I89" s="146"/>
      <c r="J89" s="147"/>
    </row>
    <row r="90" spans="1:10" x14ac:dyDescent="0.25">
      <c r="A90" s="145"/>
      <c r="B90" s="146"/>
      <c r="C90" s="146"/>
      <c r="D90" s="146"/>
      <c r="E90" s="146"/>
      <c r="F90" s="146"/>
      <c r="G90" s="146"/>
      <c r="H90" s="146"/>
      <c r="I90" s="146"/>
      <c r="J90" s="147"/>
    </row>
    <row r="91" spans="1:10" ht="15.75" thickBot="1" x14ac:dyDescent="0.3">
      <c r="A91" s="148"/>
      <c r="B91" s="149"/>
      <c r="C91" s="149"/>
      <c r="D91" s="149"/>
      <c r="E91" s="149"/>
      <c r="F91" s="149"/>
      <c r="G91" s="149"/>
      <c r="H91" s="149"/>
      <c r="I91" s="149"/>
      <c r="J91" s="150"/>
    </row>
    <row r="92" spans="1:10" ht="21.75" thickBot="1" x14ac:dyDescent="0.4">
      <c r="A92" s="151" t="s">
        <v>131</v>
      </c>
      <c r="B92" s="152"/>
      <c r="C92" s="152"/>
      <c r="D92" s="152"/>
      <c r="E92" s="152"/>
      <c r="F92" s="152"/>
      <c r="G92" s="152"/>
      <c r="H92" s="152"/>
      <c r="I92" s="152"/>
      <c r="J92" s="153"/>
    </row>
    <row r="93" spans="1:10" x14ac:dyDescent="0.25">
      <c r="A93" s="65"/>
      <c r="B93" s="66"/>
      <c r="C93" s="66"/>
      <c r="D93" s="66"/>
      <c r="E93" s="66"/>
      <c r="F93" s="66"/>
      <c r="G93" s="66"/>
      <c r="H93" s="66"/>
      <c r="I93" s="66"/>
      <c r="J93" s="67"/>
    </row>
    <row r="94" spans="1:10" x14ac:dyDescent="0.25">
      <c r="A94" s="68"/>
      <c r="B94" s="69"/>
      <c r="C94" s="69"/>
      <c r="D94" s="69"/>
      <c r="E94" s="69"/>
      <c r="F94" s="69"/>
      <c r="G94" s="69"/>
      <c r="H94" s="69"/>
      <c r="I94" s="69"/>
      <c r="J94" s="70"/>
    </row>
    <row r="95" spans="1:10" x14ac:dyDescent="0.25">
      <c r="A95" s="68"/>
      <c r="B95" s="69"/>
      <c r="C95" s="69"/>
      <c r="D95" s="69"/>
      <c r="E95" s="69"/>
      <c r="F95" s="69"/>
      <c r="G95" s="69"/>
      <c r="H95" s="69"/>
      <c r="I95" s="69"/>
      <c r="J95" s="70"/>
    </row>
    <row r="96" spans="1:10" x14ac:dyDescent="0.25">
      <c r="A96" s="68"/>
      <c r="B96" s="69"/>
      <c r="C96" s="69"/>
      <c r="D96" s="69"/>
      <c r="E96" s="69"/>
      <c r="F96" s="69"/>
      <c r="G96" s="69"/>
      <c r="H96" s="69"/>
      <c r="I96" s="69"/>
      <c r="J96" s="70"/>
    </row>
    <row r="97" spans="1:10" x14ac:dyDescent="0.25">
      <c r="A97" s="68"/>
      <c r="B97" s="69"/>
      <c r="C97" s="69"/>
      <c r="D97" s="69"/>
      <c r="E97" s="69"/>
      <c r="F97" s="69"/>
      <c r="G97" s="69"/>
      <c r="H97" s="69"/>
      <c r="I97" s="69"/>
      <c r="J97" s="70"/>
    </row>
    <row r="98" spans="1:10" x14ac:dyDescent="0.25">
      <c r="A98" s="68"/>
      <c r="B98" s="69"/>
      <c r="C98" s="69"/>
      <c r="D98" s="69"/>
      <c r="E98" s="69"/>
      <c r="F98" s="69"/>
      <c r="G98" s="69"/>
      <c r="H98" s="69"/>
      <c r="I98" s="69"/>
      <c r="J98" s="70"/>
    </row>
    <row r="99" spans="1:10" x14ac:dyDescent="0.25">
      <c r="A99" s="68"/>
      <c r="B99" s="69"/>
      <c r="C99" s="69"/>
      <c r="D99" s="69"/>
      <c r="E99" s="69"/>
      <c r="F99" s="69"/>
      <c r="G99" s="69"/>
      <c r="H99" s="69"/>
      <c r="I99" s="69"/>
      <c r="J99" s="70"/>
    </row>
    <row r="100" spans="1:10" x14ac:dyDescent="0.25">
      <c r="A100" s="68"/>
      <c r="B100" s="69"/>
      <c r="C100" s="69"/>
      <c r="D100" s="69"/>
      <c r="E100" s="69"/>
      <c r="F100" s="69"/>
      <c r="G100" s="69"/>
      <c r="H100" s="69"/>
      <c r="I100" s="69"/>
      <c r="J100" s="70"/>
    </row>
    <row r="101" spans="1:10" x14ac:dyDescent="0.25">
      <c r="A101" s="68"/>
      <c r="B101" s="69"/>
      <c r="C101" s="69"/>
      <c r="D101" s="69"/>
      <c r="E101" s="69"/>
      <c r="F101" s="69"/>
      <c r="G101" s="69"/>
      <c r="H101" s="69"/>
      <c r="I101" s="69"/>
      <c r="J101" s="70"/>
    </row>
    <row r="102" spans="1:10" x14ac:dyDescent="0.25">
      <c r="A102" s="68"/>
      <c r="B102" s="69"/>
      <c r="C102" s="69"/>
      <c r="D102" s="69"/>
      <c r="E102" s="69"/>
      <c r="F102" s="69"/>
      <c r="G102" s="69"/>
      <c r="H102" s="69"/>
      <c r="I102" s="69"/>
      <c r="J102" s="70"/>
    </row>
    <row r="103" spans="1:10" x14ac:dyDescent="0.25">
      <c r="A103" s="68"/>
      <c r="B103" s="69"/>
      <c r="C103" s="69"/>
      <c r="D103" s="69"/>
      <c r="E103" s="69"/>
      <c r="F103" s="69"/>
      <c r="G103" s="69"/>
      <c r="H103" s="69"/>
      <c r="I103" s="69"/>
      <c r="J103" s="70"/>
    </row>
    <row r="104" spans="1:10" x14ac:dyDescent="0.25">
      <c r="A104" s="68"/>
      <c r="B104" s="69"/>
      <c r="C104" s="69"/>
      <c r="D104" s="69"/>
      <c r="E104" s="69"/>
      <c r="F104" s="69"/>
      <c r="G104" s="69"/>
      <c r="H104" s="69"/>
      <c r="I104" s="69"/>
      <c r="J104" s="70"/>
    </row>
    <row r="105" spans="1:10" x14ac:dyDescent="0.25">
      <c r="A105" s="68"/>
      <c r="B105" s="69"/>
      <c r="C105" s="69"/>
      <c r="D105" s="69"/>
      <c r="E105" s="69"/>
      <c r="F105" s="69"/>
      <c r="G105" s="69"/>
      <c r="H105" s="69"/>
      <c r="I105" s="69"/>
      <c r="J105" s="70"/>
    </row>
    <row r="106" spans="1:10" x14ac:dyDescent="0.25">
      <c r="A106" s="68"/>
      <c r="B106" s="69"/>
      <c r="C106" s="69"/>
      <c r="D106" s="69"/>
      <c r="E106" s="69"/>
      <c r="F106" s="69"/>
      <c r="G106" s="69"/>
      <c r="H106" s="69"/>
      <c r="I106" s="69"/>
      <c r="J106" s="70"/>
    </row>
    <row r="107" spans="1:10" x14ac:dyDescent="0.25">
      <c r="A107" s="68"/>
      <c r="B107" s="69"/>
      <c r="C107" s="69"/>
      <c r="D107" s="69"/>
      <c r="E107" s="69"/>
      <c r="F107" s="69"/>
      <c r="G107" s="69"/>
      <c r="H107" s="69"/>
      <c r="I107" s="69"/>
      <c r="J107" s="70"/>
    </row>
    <row r="108" spans="1:10" x14ac:dyDescent="0.25">
      <c r="A108" s="68"/>
      <c r="B108" s="69"/>
      <c r="C108" s="69"/>
      <c r="D108" s="69"/>
      <c r="E108" s="69"/>
      <c r="F108" s="69"/>
      <c r="G108" s="69"/>
      <c r="H108" s="69"/>
      <c r="I108" s="69"/>
      <c r="J108" s="70"/>
    </row>
    <row r="109" spans="1:10" x14ac:dyDescent="0.25">
      <c r="A109" s="68"/>
      <c r="B109" s="69"/>
      <c r="C109" s="69"/>
      <c r="D109" s="69"/>
      <c r="E109" s="69"/>
      <c r="F109" s="69"/>
      <c r="G109" s="69"/>
      <c r="H109" s="69"/>
      <c r="I109" s="69"/>
      <c r="J109" s="70"/>
    </row>
    <row r="110" spans="1:10" x14ac:dyDescent="0.25">
      <c r="A110" s="68"/>
      <c r="B110" s="69"/>
      <c r="C110" s="69"/>
      <c r="D110" s="69"/>
      <c r="E110" s="69"/>
      <c r="F110" s="69"/>
      <c r="G110" s="69"/>
      <c r="H110" s="69"/>
      <c r="I110" s="69"/>
      <c r="J110" s="70"/>
    </row>
    <row r="111" spans="1:10" x14ac:dyDescent="0.25">
      <c r="A111" s="68"/>
      <c r="B111" s="69"/>
      <c r="C111" s="69"/>
      <c r="D111" s="69"/>
      <c r="E111" s="69"/>
      <c r="F111" s="69"/>
      <c r="G111" s="69"/>
      <c r="H111" s="69"/>
      <c r="I111" s="69"/>
      <c r="J111" s="70"/>
    </row>
    <row r="112" spans="1:10" x14ac:dyDescent="0.25">
      <c r="A112" s="68"/>
      <c r="B112" s="69"/>
      <c r="C112" s="69"/>
      <c r="D112" s="69"/>
      <c r="E112" s="69"/>
      <c r="F112" s="69"/>
      <c r="G112" s="69"/>
      <c r="H112" s="69"/>
      <c r="I112" s="69"/>
      <c r="J112" s="70"/>
    </row>
    <row r="113" spans="1:10" x14ac:dyDescent="0.25">
      <c r="A113" s="68"/>
      <c r="B113" s="69"/>
      <c r="C113" s="69"/>
      <c r="D113" s="69"/>
      <c r="E113" s="69"/>
      <c r="F113" s="69"/>
      <c r="G113" s="69"/>
      <c r="H113" s="69"/>
      <c r="I113" s="69"/>
      <c r="J113" s="70"/>
    </row>
    <row r="114" spans="1:10" x14ac:dyDescent="0.25">
      <c r="A114" s="68"/>
      <c r="B114" s="69"/>
      <c r="C114" s="69"/>
      <c r="D114" s="69"/>
      <c r="E114" s="69"/>
      <c r="F114" s="69"/>
      <c r="G114" s="69"/>
      <c r="H114" s="69"/>
      <c r="I114" s="69"/>
      <c r="J114" s="70"/>
    </row>
    <row r="115" spans="1:10" x14ac:dyDescent="0.25">
      <c r="A115" s="68"/>
      <c r="B115" s="69"/>
      <c r="C115" s="69"/>
      <c r="D115" s="69"/>
      <c r="E115" s="69"/>
      <c r="F115" s="69"/>
      <c r="G115" s="69"/>
      <c r="H115" s="69"/>
      <c r="I115" s="69"/>
      <c r="J115" s="70"/>
    </row>
    <row r="116" spans="1:10" x14ac:dyDescent="0.25">
      <c r="A116" s="68"/>
      <c r="B116" s="69"/>
      <c r="C116" s="69"/>
      <c r="D116" s="69"/>
      <c r="E116" s="69"/>
      <c r="F116" s="69"/>
      <c r="G116" s="69"/>
      <c r="H116" s="69"/>
      <c r="I116" s="69"/>
      <c r="J116" s="70"/>
    </row>
    <row r="117" spans="1:10" ht="15.75" thickBot="1" x14ac:dyDescent="0.3">
      <c r="A117" s="71"/>
      <c r="B117" s="72"/>
      <c r="C117" s="72"/>
      <c r="D117" s="72"/>
      <c r="E117" s="72"/>
      <c r="F117" s="72"/>
      <c r="G117" s="72"/>
      <c r="H117" s="72"/>
      <c r="I117" s="72"/>
      <c r="J117" s="73"/>
    </row>
  </sheetData>
  <mergeCells count="25">
    <mergeCell ref="A14:D14"/>
    <mergeCell ref="A19:D19"/>
    <mergeCell ref="A32:D32"/>
    <mergeCell ref="A40:J40"/>
    <mergeCell ref="A41:J65"/>
    <mergeCell ref="B9:D9"/>
    <mergeCell ref="B10:D10"/>
    <mergeCell ref="B11:D11"/>
    <mergeCell ref="A1:J2"/>
    <mergeCell ref="A3:J5"/>
    <mergeCell ref="E7:E8"/>
    <mergeCell ref="F7:F8"/>
    <mergeCell ref="G7:G8"/>
    <mergeCell ref="A6:D7"/>
    <mergeCell ref="F6:G6"/>
    <mergeCell ref="H6:J6"/>
    <mergeCell ref="H7:H8"/>
    <mergeCell ref="I7:I8"/>
    <mergeCell ref="J7:J8"/>
    <mergeCell ref="A8:D8"/>
    <mergeCell ref="A66:J66"/>
    <mergeCell ref="A92:J92"/>
    <mergeCell ref="A67:J91"/>
    <mergeCell ref="E22:J39"/>
    <mergeCell ref="E21:J2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zoomScale="69" zoomScaleNormal="70" workbookViewId="0">
      <selection activeCell="I1" sqref="I1"/>
    </sheetView>
  </sheetViews>
  <sheetFormatPr baseColWidth="10" defaultRowHeight="15" x14ac:dyDescent="0.25"/>
  <cols>
    <col min="1" max="1" width="40.85546875" customWidth="1"/>
    <col min="2" max="2" width="11" customWidth="1"/>
    <col min="3" max="3" width="16.7109375" bestFit="1" customWidth="1"/>
    <col min="5" max="5" width="36.140625" customWidth="1"/>
    <col min="14" max="14" width="19.140625" bestFit="1" customWidth="1"/>
    <col min="15" max="15" width="18.140625" bestFit="1" customWidth="1"/>
    <col min="16" max="16" width="15.85546875" bestFit="1" customWidth="1"/>
    <col min="17" max="17" width="24.140625" bestFit="1" customWidth="1"/>
    <col min="18" max="18" width="19.140625" bestFit="1" customWidth="1"/>
    <col min="19" max="19" width="18.140625" bestFit="1" customWidth="1"/>
  </cols>
  <sheetData>
    <row r="1" spans="1:8" ht="15" customHeight="1" x14ac:dyDescent="0.25">
      <c r="A1" s="101" t="s">
        <v>159</v>
      </c>
      <c r="B1" s="102"/>
      <c r="C1" s="102"/>
      <c r="D1" s="102"/>
      <c r="E1" s="102"/>
      <c r="F1" s="102"/>
      <c r="G1" s="102"/>
      <c r="H1" s="103"/>
    </row>
    <row r="2" spans="1:8" ht="21.75" customHeight="1" thickBot="1" x14ac:dyDescent="0.3">
      <c r="A2" s="104"/>
      <c r="B2" s="105"/>
      <c r="C2" s="105"/>
      <c r="D2" s="105"/>
      <c r="E2" s="105"/>
      <c r="F2" s="105"/>
      <c r="G2" s="105"/>
      <c r="H2" s="106"/>
    </row>
    <row r="3" spans="1:8" ht="15" customHeight="1" x14ac:dyDescent="0.25">
      <c r="A3" s="182" t="s">
        <v>137</v>
      </c>
      <c r="B3" s="183"/>
      <c r="C3" s="183"/>
      <c r="D3" s="183"/>
      <c r="E3" s="183"/>
      <c r="F3" s="183"/>
      <c r="G3" s="183"/>
      <c r="H3" s="184"/>
    </row>
    <row r="4" spans="1:8" x14ac:dyDescent="0.25">
      <c r="A4" s="185"/>
      <c r="B4" s="186"/>
      <c r="C4" s="186"/>
      <c r="D4" s="186"/>
      <c r="E4" s="186"/>
      <c r="F4" s="186"/>
      <c r="G4" s="186"/>
      <c r="H4" s="187"/>
    </row>
    <row r="5" spans="1:8" ht="15.75" thickBot="1" x14ac:dyDescent="0.3">
      <c r="A5" s="188"/>
      <c r="B5" s="189"/>
      <c r="C5" s="189"/>
      <c r="D5" s="189"/>
      <c r="E5" s="186"/>
      <c r="F5" s="186"/>
      <c r="G5" s="186"/>
      <c r="H5" s="187"/>
    </row>
    <row r="6" spans="1:8" ht="21.75" customHeight="1" x14ac:dyDescent="0.25">
      <c r="A6" s="154" t="s">
        <v>34</v>
      </c>
      <c r="B6" s="155"/>
      <c r="C6" s="155"/>
      <c r="D6" s="155"/>
      <c r="E6" s="138" t="s">
        <v>86</v>
      </c>
      <c r="F6" s="128" t="s">
        <v>87</v>
      </c>
      <c r="G6" s="128" t="s">
        <v>135</v>
      </c>
      <c r="H6" s="190" t="s">
        <v>134</v>
      </c>
    </row>
    <row r="7" spans="1:8" ht="15.75" customHeight="1" thickBot="1" x14ac:dyDescent="0.3">
      <c r="A7" s="156"/>
      <c r="B7" s="157"/>
      <c r="C7" s="157"/>
      <c r="D7" s="157"/>
      <c r="E7" s="139"/>
      <c r="F7" s="129"/>
      <c r="G7" s="129"/>
      <c r="H7" s="191"/>
    </row>
    <row r="8" spans="1:8" ht="19.5" thickBot="1" x14ac:dyDescent="0.3">
      <c r="A8" s="140" t="s">
        <v>35</v>
      </c>
      <c r="B8" s="141"/>
      <c r="C8" s="141"/>
      <c r="D8" s="141"/>
      <c r="E8" s="139"/>
      <c r="F8" s="129"/>
      <c r="G8" s="129"/>
      <c r="H8" s="191"/>
    </row>
    <row r="9" spans="1:8" ht="21.95" customHeight="1" x14ac:dyDescent="0.25">
      <c r="A9" s="8" t="s">
        <v>1</v>
      </c>
      <c r="B9" s="178" t="s">
        <v>55</v>
      </c>
      <c r="C9" s="179"/>
      <c r="D9" s="179"/>
      <c r="E9" s="199" t="s">
        <v>88</v>
      </c>
      <c r="F9" s="201">
        <v>1.4E-2</v>
      </c>
      <c r="G9" s="201">
        <v>12.6</v>
      </c>
      <c r="H9" s="195">
        <v>14.7</v>
      </c>
    </row>
    <row r="10" spans="1:8" ht="21.95" customHeight="1" x14ac:dyDescent="0.25">
      <c r="A10" s="9" t="s">
        <v>0</v>
      </c>
      <c r="B10" s="134" t="s">
        <v>56</v>
      </c>
      <c r="C10" s="135"/>
      <c r="D10" s="135"/>
      <c r="E10" s="200"/>
      <c r="F10" s="202"/>
      <c r="G10" s="202"/>
      <c r="H10" s="196"/>
    </row>
    <row r="11" spans="1:8" x14ac:dyDescent="0.25">
      <c r="A11" s="9" t="s">
        <v>17</v>
      </c>
      <c r="B11" s="180" t="s">
        <v>70</v>
      </c>
      <c r="C11" s="181"/>
      <c r="D11" s="181"/>
      <c r="E11" s="81" t="s">
        <v>92</v>
      </c>
      <c r="F11" s="28">
        <v>1.6E-2</v>
      </c>
      <c r="G11" s="28">
        <v>11</v>
      </c>
      <c r="H11" s="82">
        <v>12.8</v>
      </c>
    </row>
    <row r="12" spans="1:8" x14ac:dyDescent="0.25">
      <c r="A12" s="9" t="s">
        <v>41</v>
      </c>
      <c r="B12" s="59" t="s">
        <v>26</v>
      </c>
      <c r="C12" s="60"/>
      <c r="D12" s="60"/>
      <c r="E12" s="75" t="s">
        <v>93</v>
      </c>
      <c r="F12" s="76">
        <v>2.8000000000000001E-2</v>
      </c>
      <c r="G12" s="76">
        <v>6.4</v>
      </c>
      <c r="H12" s="77">
        <v>7.4</v>
      </c>
    </row>
    <row r="13" spans="1:8" ht="15.75" thickBot="1" x14ac:dyDescent="0.3">
      <c r="A13" s="10" t="s">
        <v>40</v>
      </c>
      <c r="B13" s="61" t="s">
        <v>42</v>
      </c>
      <c r="C13" s="62"/>
      <c r="D13" s="62"/>
      <c r="E13" s="81" t="s">
        <v>89</v>
      </c>
      <c r="F13" s="28">
        <v>3.4000000000000002E-2</v>
      </c>
      <c r="G13" s="28">
        <v>5.3</v>
      </c>
      <c r="H13" s="82">
        <v>6.2</v>
      </c>
    </row>
    <row r="14" spans="1:8" ht="19.5" thickBot="1" x14ac:dyDescent="0.3">
      <c r="A14" s="140" t="s">
        <v>36</v>
      </c>
      <c r="B14" s="141"/>
      <c r="C14" s="141"/>
      <c r="D14" s="141"/>
      <c r="E14" s="75" t="s">
        <v>85</v>
      </c>
      <c r="F14" s="76">
        <v>3.6999999999999998E-2</v>
      </c>
      <c r="G14" s="76">
        <v>4.8</v>
      </c>
      <c r="H14" s="77">
        <v>5.6</v>
      </c>
    </row>
    <row r="15" spans="1:8" ht="15" customHeight="1" x14ac:dyDescent="0.25">
      <c r="A15" s="8" t="s">
        <v>9</v>
      </c>
      <c r="B15" s="42" t="s">
        <v>15</v>
      </c>
      <c r="C15" s="12">
        <v>100</v>
      </c>
      <c r="D15" s="63" t="s">
        <v>12</v>
      </c>
      <c r="E15" s="203" t="s">
        <v>90</v>
      </c>
      <c r="F15" s="205">
        <v>4.2999999999999997E-2</v>
      </c>
      <c r="G15" s="205">
        <v>4.2</v>
      </c>
      <c r="H15" s="197">
        <v>4.9000000000000004</v>
      </c>
    </row>
    <row r="16" spans="1:8" x14ac:dyDescent="0.25">
      <c r="A16" s="9" t="s">
        <v>10</v>
      </c>
      <c r="B16" s="43" t="s">
        <v>16</v>
      </c>
      <c r="C16" s="15">
        <v>800</v>
      </c>
      <c r="D16" s="64" t="s">
        <v>12</v>
      </c>
      <c r="E16" s="204"/>
      <c r="F16" s="206"/>
      <c r="G16" s="206"/>
      <c r="H16" s="198"/>
    </row>
    <row r="17" spans="1:8" x14ac:dyDescent="0.25">
      <c r="A17" s="9" t="s">
        <v>11</v>
      </c>
      <c r="B17" s="43" t="s">
        <v>19</v>
      </c>
      <c r="C17" s="15">
        <v>1000</v>
      </c>
      <c r="D17" s="64" t="s">
        <v>13</v>
      </c>
      <c r="E17" s="75" t="s">
        <v>18</v>
      </c>
      <c r="F17" s="76">
        <v>4.7E-2</v>
      </c>
      <c r="G17" s="76">
        <v>3.8</v>
      </c>
      <c r="H17" s="77">
        <v>4.5</v>
      </c>
    </row>
    <row r="18" spans="1:8" ht="15.75" thickBot="1" x14ac:dyDescent="0.3">
      <c r="A18" s="10" t="s">
        <v>57</v>
      </c>
      <c r="B18" s="44" t="s">
        <v>58</v>
      </c>
      <c r="C18" s="18">
        <v>111.5</v>
      </c>
      <c r="D18" s="48" t="s">
        <v>59</v>
      </c>
      <c r="E18" s="81" t="s">
        <v>91</v>
      </c>
      <c r="F18" s="28">
        <v>6.4000000000000001E-2</v>
      </c>
      <c r="G18" s="28">
        <v>2.8</v>
      </c>
      <c r="H18" s="82">
        <v>3.4</v>
      </c>
    </row>
    <row r="19" spans="1:8" ht="19.5" thickBot="1" x14ac:dyDescent="0.3">
      <c r="A19" s="140" t="s">
        <v>37</v>
      </c>
      <c r="B19" s="141"/>
      <c r="C19" s="141"/>
      <c r="D19" s="141"/>
      <c r="E19" s="78" t="s">
        <v>94</v>
      </c>
      <c r="F19" s="79">
        <v>7.8E-2</v>
      </c>
      <c r="G19" s="79">
        <v>2.4</v>
      </c>
      <c r="H19" s="80">
        <v>2.7</v>
      </c>
    </row>
    <row r="20" spans="1:8" ht="16.5" thickBot="1" x14ac:dyDescent="0.3">
      <c r="A20" s="8" t="s">
        <v>2</v>
      </c>
      <c r="B20" s="42" t="s">
        <v>50</v>
      </c>
      <c r="C20" s="12">
        <v>18.2</v>
      </c>
      <c r="D20" s="49" t="s">
        <v>3</v>
      </c>
      <c r="E20" s="192" t="s">
        <v>133</v>
      </c>
      <c r="F20" s="193"/>
      <c r="G20" s="193"/>
      <c r="H20" s="194"/>
    </row>
    <row r="21" spans="1:8" ht="15" customHeight="1" x14ac:dyDescent="0.25">
      <c r="A21" s="9" t="s">
        <v>4</v>
      </c>
      <c r="B21" s="43" t="s">
        <v>25</v>
      </c>
      <c r="C21" s="15">
        <v>3.5</v>
      </c>
      <c r="D21" s="50" t="s">
        <v>3</v>
      </c>
      <c r="E21" s="119"/>
      <c r="F21" s="120"/>
      <c r="G21" s="120"/>
      <c r="H21" s="121"/>
    </row>
    <row r="22" spans="1:8" ht="15.75" customHeight="1" x14ac:dyDescent="0.25">
      <c r="A22" s="22" t="s">
        <v>5</v>
      </c>
      <c r="B22" s="43" t="s">
        <v>20</v>
      </c>
      <c r="C22" s="23">
        <f>C23+C24+C25</f>
        <v>0.1024</v>
      </c>
      <c r="D22" s="50" t="s">
        <v>3</v>
      </c>
      <c r="E22" s="122"/>
      <c r="F22" s="123"/>
      <c r="G22" s="123"/>
      <c r="H22" s="124"/>
    </row>
    <row r="23" spans="1:8" ht="15" customHeight="1" x14ac:dyDescent="0.25">
      <c r="A23" s="9" t="s">
        <v>6</v>
      </c>
      <c r="B23" s="43" t="s">
        <v>21</v>
      </c>
      <c r="C23" s="15">
        <v>1.4E-2</v>
      </c>
      <c r="D23" s="50" t="s">
        <v>3</v>
      </c>
      <c r="E23" s="122"/>
      <c r="F23" s="123"/>
      <c r="G23" s="123"/>
      <c r="H23" s="124"/>
    </row>
    <row r="24" spans="1:8" ht="15.75" customHeight="1" x14ac:dyDescent="0.25">
      <c r="A24" s="9" t="s">
        <v>7</v>
      </c>
      <c r="B24" s="43" t="s">
        <v>22</v>
      </c>
      <c r="C24" s="45">
        <v>0.08</v>
      </c>
      <c r="D24" s="50" t="s">
        <v>3</v>
      </c>
      <c r="E24" s="122"/>
      <c r="F24" s="123"/>
      <c r="G24" s="123"/>
      <c r="H24" s="124"/>
    </row>
    <row r="25" spans="1:8" ht="15" customHeight="1" x14ac:dyDescent="0.25">
      <c r="A25" s="9" t="s">
        <v>8</v>
      </c>
      <c r="B25" s="43" t="s">
        <v>23</v>
      </c>
      <c r="C25" s="23">
        <f>C23*0.6</f>
        <v>8.3999999999999995E-3</v>
      </c>
      <c r="D25" s="50" t="s">
        <v>3</v>
      </c>
      <c r="E25" s="122"/>
      <c r="F25" s="123"/>
      <c r="G25" s="123"/>
      <c r="H25" s="124"/>
    </row>
    <row r="26" spans="1:8" ht="15.75" customHeight="1" x14ac:dyDescent="0.25">
      <c r="A26" s="9" t="s">
        <v>65</v>
      </c>
      <c r="B26" s="43" t="s">
        <v>64</v>
      </c>
      <c r="C26" s="15">
        <v>0.875</v>
      </c>
      <c r="D26" s="50" t="s">
        <v>3</v>
      </c>
      <c r="E26" s="122"/>
      <c r="F26" s="123"/>
      <c r="G26" s="123"/>
      <c r="H26" s="124"/>
    </row>
    <row r="27" spans="1:8" ht="15" customHeight="1" x14ac:dyDescent="0.25">
      <c r="A27" s="9" t="s">
        <v>66</v>
      </c>
      <c r="B27" s="43" t="s">
        <v>28</v>
      </c>
      <c r="C27" s="23">
        <f>C26+C25+C24+C23</f>
        <v>0.97739999999999994</v>
      </c>
      <c r="D27" s="50" t="s">
        <v>3</v>
      </c>
      <c r="E27" s="122"/>
      <c r="F27" s="123"/>
      <c r="G27" s="123"/>
      <c r="H27" s="124"/>
    </row>
    <row r="28" spans="1:8" ht="15.75" customHeight="1" x14ac:dyDescent="0.25">
      <c r="A28" s="9" t="s">
        <v>14</v>
      </c>
      <c r="B28" s="43" t="s">
        <v>24</v>
      </c>
      <c r="C28" s="15">
        <f>C26-2*C22</f>
        <v>0.67020000000000002</v>
      </c>
      <c r="D28" s="50" t="s">
        <v>3</v>
      </c>
      <c r="E28" s="122"/>
      <c r="F28" s="123"/>
      <c r="G28" s="123"/>
      <c r="H28" s="124"/>
    </row>
    <row r="29" spans="1:8" ht="18.75" customHeight="1" x14ac:dyDescent="0.3">
      <c r="A29" s="9" t="s">
        <v>67</v>
      </c>
      <c r="B29" s="43" t="s">
        <v>68</v>
      </c>
      <c r="C29" s="15">
        <v>55.93</v>
      </c>
      <c r="D29" s="74" t="s">
        <v>69</v>
      </c>
      <c r="E29" s="122"/>
      <c r="F29" s="123"/>
      <c r="G29" s="123"/>
      <c r="H29" s="124"/>
    </row>
    <row r="30" spans="1:8" ht="15.75" customHeight="1" x14ac:dyDescent="0.25">
      <c r="A30" s="9" t="s">
        <v>60</v>
      </c>
      <c r="B30" s="43" t="s">
        <v>31</v>
      </c>
      <c r="C30" s="45">
        <v>0.85</v>
      </c>
      <c r="D30" s="50"/>
      <c r="E30" s="122"/>
      <c r="F30" s="123"/>
      <c r="G30" s="123"/>
      <c r="H30" s="124"/>
    </row>
    <row r="31" spans="1:8" ht="15.75" customHeight="1" thickBot="1" x14ac:dyDescent="0.3">
      <c r="A31" s="10" t="s">
        <v>61</v>
      </c>
      <c r="B31" s="44" t="s">
        <v>62</v>
      </c>
      <c r="C31" s="39">
        <f>C20*C30</f>
        <v>15.469999999999999</v>
      </c>
      <c r="D31" s="51" t="s">
        <v>3</v>
      </c>
      <c r="E31" s="122"/>
      <c r="F31" s="123"/>
      <c r="G31" s="123"/>
      <c r="H31" s="124"/>
    </row>
    <row r="32" spans="1:8" ht="19.5" customHeight="1" thickBot="1" x14ac:dyDescent="0.3">
      <c r="A32" s="140" t="s">
        <v>38</v>
      </c>
      <c r="B32" s="141"/>
      <c r="C32" s="141"/>
      <c r="D32" s="141"/>
      <c r="E32" s="122"/>
      <c r="F32" s="123"/>
      <c r="G32" s="123"/>
      <c r="H32" s="124"/>
    </row>
    <row r="33" spans="1:8" ht="15" customHeight="1" x14ac:dyDescent="0.25">
      <c r="A33" s="8" t="s">
        <v>51</v>
      </c>
      <c r="B33" s="42" t="s">
        <v>49</v>
      </c>
      <c r="C33" s="12">
        <v>250</v>
      </c>
      <c r="D33" s="49" t="s">
        <v>29</v>
      </c>
      <c r="E33" s="122"/>
      <c r="F33" s="123"/>
      <c r="G33" s="123"/>
      <c r="H33" s="124"/>
    </row>
    <row r="34" spans="1:8" ht="15.75" customHeight="1" x14ac:dyDescent="0.25">
      <c r="A34" s="9" t="s">
        <v>52</v>
      </c>
      <c r="B34" s="43" t="s">
        <v>48</v>
      </c>
      <c r="C34" s="15">
        <v>22.5</v>
      </c>
      <c r="D34" s="50" t="s">
        <v>29</v>
      </c>
      <c r="E34" s="122"/>
      <c r="F34" s="123"/>
      <c r="G34" s="123"/>
      <c r="H34" s="124"/>
    </row>
    <row r="35" spans="1:8" ht="15" customHeight="1" x14ac:dyDescent="0.25">
      <c r="A35" s="9" t="s">
        <v>27</v>
      </c>
      <c r="B35" s="43" t="s">
        <v>28</v>
      </c>
      <c r="C35" s="15">
        <v>15</v>
      </c>
      <c r="D35" s="50" t="s">
        <v>29</v>
      </c>
      <c r="E35" s="122"/>
      <c r="F35" s="123"/>
      <c r="G35" s="123"/>
      <c r="H35" s="124"/>
    </row>
    <row r="36" spans="1:8" ht="15.75" customHeight="1" x14ac:dyDescent="0.25">
      <c r="A36" s="9" t="s">
        <v>30</v>
      </c>
      <c r="B36" s="43" t="s">
        <v>47</v>
      </c>
      <c r="C36" s="15">
        <v>0.5</v>
      </c>
      <c r="D36" s="50"/>
      <c r="E36" s="122"/>
      <c r="F36" s="123"/>
      <c r="G36" s="123"/>
      <c r="H36" s="124"/>
    </row>
    <row r="37" spans="1:8" ht="15" customHeight="1" x14ac:dyDescent="0.25">
      <c r="A37" s="9" t="s">
        <v>32</v>
      </c>
      <c r="B37" s="43" t="s">
        <v>39</v>
      </c>
      <c r="C37" s="24" t="s">
        <v>70</v>
      </c>
      <c r="D37" s="50" t="s">
        <v>33</v>
      </c>
      <c r="E37" s="122"/>
      <c r="F37" s="123"/>
      <c r="G37" s="123"/>
      <c r="H37" s="124"/>
    </row>
    <row r="38" spans="1:8" ht="15.75" customHeight="1" x14ac:dyDescent="0.25">
      <c r="A38" s="9" t="s">
        <v>45</v>
      </c>
      <c r="B38" s="43" t="s">
        <v>53</v>
      </c>
      <c r="C38" s="15">
        <v>15</v>
      </c>
      <c r="D38" s="50" t="s">
        <v>33</v>
      </c>
      <c r="E38" s="122"/>
      <c r="F38" s="123"/>
      <c r="G38" s="123"/>
      <c r="H38" s="124"/>
    </row>
    <row r="39" spans="1:8" ht="15.75" thickBot="1" x14ac:dyDescent="0.3">
      <c r="A39" s="10" t="s">
        <v>46</v>
      </c>
      <c r="B39" s="44" t="s">
        <v>54</v>
      </c>
      <c r="C39" s="18">
        <v>10.3</v>
      </c>
      <c r="D39" s="51" t="s">
        <v>33</v>
      </c>
      <c r="E39" s="125"/>
      <c r="F39" s="126"/>
      <c r="G39" s="126"/>
      <c r="H39" s="127"/>
    </row>
    <row r="40" spans="1:8" ht="21.75" thickBot="1" x14ac:dyDescent="0.4">
      <c r="A40" s="151" t="s">
        <v>136</v>
      </c>
      <c r="B40" s="152"/>
      <c r="C40" s="152"/>
      <c r="D40" s="152"/>
      <c r="E40" s="152"/>
      <c r="F40" s="152"/>
      <c r="G40" s="152"/>
      <c r="H40" s="153"/>
    </row>
    <row r="41" spans="1:8" x14ac:dyDescent="0.25">
      <c r="A41" s="142"/>
      <c r="B41" s="143"/>
      <c r="C41" s="143"/>
      <c r="D41" s="143"/>
      <c r="E41" s="143"/>
      <c r="F41" s="143"/>
      <c r="G41" s="143"/>
      <c r="H41" s="144"/>
    </row>
    <row r="42" spans="1:8" x14ac:dyDescent="0.25">
      <c r="A42" s="145"/>
      <c r="B42" s="146"/>
      <c r="C42" s="146"/>
      <c r="D42" s="146"/>
      <c r="E42" s="146"/>
      <c r="F42" s="146"/>
      <c r="G42" s="146"/>
      <c r="H42" s="147"/>
    </row>
    <row r="43" spans="1:8" x14ac:dyDescent="0.25">
      <c r="A43" s="145"/>
      <c r="B43" s="146"/>
      <c r="C43" s="146"/>
      <c r="D43" s="146"/>
      <c r="E43" s="146"/>
      <c r="F43" s="146"/>
      <c r="G43" s="146"/>
      <c r="H43" s="147"/>
    </row>
    <row r="44" spans="1:8" x14ac:dyDescent="0.25">
      <c r="A44" s="145"/>
      <c r="B44" s="146"/>
      <c r="C44" s="146"/>
      <c r="D44" s="146"/>
      <c r="E44" s="146"/>
      <c r="F44" s="146"/>
      <c r="G44" s="146"/>
      <c r="H44" s="147"/>
    </row>
    <row r="45" spans="1:8" x14ac:dyDescent="0.25">
      <c r="A45" s="145"/>
      <c r="B45" s="146"/>
      <c r="C45" s="146"/>
      <c r="D45" s="146"/>
      <c r="E45" s="146"/>
      <c r="F45" s="146"/>
      <c r="G45" s="146"/>
      <c r="H45" s="147"/>
    </row>
    <row r="46" spans="1:8" x14ac:dyDescent="0.25">
      <c r="A46" s="145"/>
      <c r="B46" s="146"/>
      <c r="C46" s="146"/>
      <c r="D46" s="146"/>
      <c r="E46" s="146"/>
      <c r="F46" s="146"/>
      <c r="G46" s="146"/>
      <c r="H46" s="147"/>
    </row>
    <row r="47" spans="1:8" x14ac:dyDescent="0.25">
      <c r="A47" s="145"/>
      <c r="B47" s="146"/>
      <c r="C47" s="146"/>
      <c r="D47" s="146"/>
      <c r="E47" s="146"/>
      <c r="F47" s="146"/>
      <c r="G47" s="146"/>
      <c r="H47" s="147"/>
    </row>
    <row r="48" spans="1:8" x14ac:dyDescent="0.25">
      <c r="A48" s="145"/>
      <c r="B48" s="146"/>
      <c r="C48" s="146"/>
      <c r="D48" s="146"/>
      <c r="E48" s="146"/>
      <c r="F48" s="146"/>
      <c r="G48" s="146"/>
      <c r="H48" s="147"/>
    </row>
    <row r="49" spans="1:8" x14ac:dyDescent="0.25">
      <c r="A49" s="145"/>
      <c r="B49" s="146"/>
      <c r="C49" s="146"/>
      <c r="D49" s="146"/>
      <c r="E49" s="146"/>
      <c r="F49" s="146"/>
      <c r="G49" s="146"/>
      <c r="H49" s="147"/>
    </row>
    <row r="50" spans="1:8" x14ac:dyDescent="0.25">
      <c r="A50" s="145"/>
      <c r="B50" s="146"/>
      <c r="C50" s="146"/>
      <c r="D50" s="146"/>
      <c r="E50" s="146"/>
      <c r="F50" s="146"/>
      <c r="G50" s="146"/>
      <c r="H50" s="147"/>
    </row>
    <row r="51" spans="1:8" x14ac:dyDescent="0.25">
      <c r="A51" s="145"/>
      <c r="B51" s="146"/>
      <c r="C51" s="146"/>
      <c r="D51" s="146"/>
      <c r="E51" s="146"/>
      <c r="F51" s="146"/>
      <c r="G51" s="146"/>
      <c r="H51" s="147"/>
    </row>
    <row r="52" spans="1:8" x14ac:dyDescent="0.25">
      <c r="A52" s="145"/>
      <c r="B52" s="146"/>
      <c r="C52" s="146"/>
      <c r="D52" s="146"/>
      <c r="E52" s="146"/>
      <c r="F52" s="146"/>
      <c r="G52" s="146"/>
      <c r="H52" s="147"/>
    </row>
    <row r="53" spans="1:8" x14ac:dyDescent="0.25">
      <c r="A53" s="145"/>
      <c r="B53" s="146"/>
      <c r="C53" s="146"/>
      <c r="D53" s="146"/>
      <c r="E53" s="146"/>
      <c r="F53" s="146"/>
      <c r="G53" s="146"/>
      <c r="H53" s="147"/>
    </row>
    <row r="54" spans="1:8" x14ac:dyDescent="0.25">
      <c r="A54" s="145"/>
      <c r="B54" s="146"/>
      <c r="C54" s="146"/>
      <c r="D54" s="146"/>
      <c r="E54" s="146"/>
      <c r="F54" s="146"/>
      <c r="G54" s="146"/>
      <c r="H54" s="147"/>
    </row>
    <row r="55" spans="1:8" x14ac:dyDescent="0.25">
      <c r="A55" s="145"/>
      <c r="B55" s="146"/>
      <c r="C55" s="146"/>
      <c r="D55" s="146"/>
      <c r="E55" s="146"/>
      <c r="F55" s="146"/>
      <c r="G55" s="146"/>
      <c r="H55" s="147"/>
    </row>
    <row r="56" spans="1:8" x14ac:dyDescent="0.25">
      <c r="A56" s="145"/>
      <c r="B56" s="146"/>
      <c r="C56" s="146"/>
      <c r="D56" s="146"/>
      <c r="E56" s="146"/>
      <c r="F56" s="146"/>
      <c r="G56" s="146"/>
      <c r="H56" s="147"/>
    </row>
    <row r="57" spans="1:8" x14ac:dyDescent="0.25">
      <c r="A57" s="145"/>
      <c r="B57" s="146"/>
      <c r="C57" s="146"/>
      <c r="D57" s="146"/>
      <c r="E57" s="146"/>
      <c r="F57" s="146"/>
      <c r="G57" s="146"/>
      <c r="H57" s="147"/>
    </row>
    <row r="58" spans="1:8" x14ac:dyDescent="0.25">
      <c r="A58" s="145"/>
      <c r="B58" s="146"/>
      <c r="C58" s="146"/>
      <c r="D58" s="146"/>
      <c r="E58" s="146"/>
      <c r="F58" s="146"/>
      <c r="G58" s="146"/>
      <c r="H58" s="147"/>
    </row>
    <row r="59" spans="1:8" x14ac:dyDescent="0.25">
      <c r="A59" s="145"/>
      <c r="B59" s="146"/>
      <c r="C59" s="146"/>
      <c r="D59" s="146"/>
      <c r="E59" s="146"/>
      <c r="F59" s="146"/>
      <c r="G59" s="146"/>
      <c r="H59" s="147"/>
    </row>
    <row r="60" spans="1:8" x14ac:dyDescent="0.25">
      <c r="A60" s="145"/>
      <c r="B60" s="146"/>
      <c r="C60" s="146"/>
      <c r="D60" s="146"/>
      <c r="E60" s="146"/>
      <c r="F60" s="146"/>
      <c r="G60" s="146"/>
      <c r="H60" s="147"/>
    </row>
    <row r="61" spans="1:8" x14ac:dyDescent="0.25">
      <c r="A61" s="145"/>
      <c r="B61" s="146"/>
      <c r="C61" s="146"/>
      <c r="D61" s="146"/>
      <c r="E61" s="146"/>
      <c r="F61" s="146"/>
      <c r="G61" s="146"/>
      <c r="H61" s="147"/>
    </row>
    <row r="62" spans="1:8" ht="15.75" thickBot="1" x14ac:dyDescent="0.3">
      <c r="A62" s="148"/>
      <c r="B62" s="149"/>
      <c r="C62" s="149"/>
      <c r="D62" s="149"/>
      <c r="E62" s="149"/>
      <c r="F62" s="149"/>
      <c r="G62" s="149"/>
      <c r="H62" s="150"/>
    </row>
  </sheetData>
  <mergeCells count="26">
    <mergeCell ref="A41:H62"/>
    <mergeCell ref="A14:D14"/>
    <mergeCell ref="A19:D19"/>
    <mergeCell ref="A32:D32"/>
    <mergeCell ref="H6:H8"/>
    <mergeCell ref="E20:H20"/>
    <mergeCell ref="E21:H39"/>
    <mergeCell ref="A40:H40"/>
    <mergeCell ref="H9:H10"/>
    <mergeCell ref="H15:H16"/>
    <mergeCell ref="E9:E10"/>
    <mergeCell ref="F9:F10"/>
    <mergeCell ref="G9:G10"/>
    <mergeCell ref="E15:E16"/>
    <mergeCell ref="F15:F16"/>
    <mergeCell ref="G15:G16"/>
    <mergeCell ref="A8:D8"/>
    <mergeCell ref="B9:D9"/>
    <mergeCell ref="B10:D10"/>
    <mergeCell ref="B11:D11"/>
    <mergeCell ref="A1:H2"/>
    <mergeCell ref="A3:H5"/>
    <mergeCell ref="A6:D7"/>
    <mergeCell ref="E6:E8"/>
    <mergeCell ref="F6:F8"/>
    <mergeCell ref="G6:G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6"/>
  <sheetViews>
    <sheetView topLeftCell="A104" zoomScale="60" zoomScaleNormal="60" workbookViewId="0">
      <selection activeCell="N128" sqref="N128"/>
    </sheetView>
  </sheetViews>
  <sheetFormatPr baseColWidth="10" defaultRowHeight="15" x14ac:dyDescent="0.25"/>
  <cols>
    <col min="1" max="1" width="42.5703125" customWidth="1"/>
    <col min="2" max="2" width="10.5703125" customWidth="1"/>
    <col min="3" max="3" width="15.85546875" customWidth="1"/>
    <col min="10" max="10" width="15.28515625" customWidth="1"/>
    <col min="14" max="14" width="14" bestFit="1" customWidth="1"/>
    <col min="15" max="15" width="14" customWidth="1"/>
    <col min="16" max="16" width="19.42578125" bestFit="1" customWidth="1"/>
    <col min="17" max="17" width="18.42578125" bestFit="1" customWidth="1"/>
    <col min="18" max="18" width="18.140625" bestFit="1" customWidth="1"/>
    <col min="19" max="19" width="15.85546875" bestFit="1" customWidth="1"/>
    <col min="20" max="20" width="24.140625" bestFit="1" customWidth="1"/>
    <col min="21" max="21" width="19.140625" bestFit="1" customWidth="1"/>
    <col min="22" max="22" width="18.140625" bestFit="1" customWidth="1"/>
  </cols>
  <sheetData>
    <row r="1" spans="1:11" ht="15.75" customHeight="1" x14ac:dyDescent="0.25">
      <c r="A1" s="101" t="s">
        <v>157</v>
      </c>
      <c r="B1" s="102"/>
      <c r="C1" s="102"/>
      <c r="D1" s="102"/>
      <c r="E1" s="102"/>
      <c r="F1" s="102"/>
      <c r="G1" s="102"/>
      <c r="H1" s="102"/>
      <c r="I1" s="102"/>
      <c r="J1" s="102"/>
      <c r="K1" s="103"/>
    </row>
    <row r="2" spans="1:11" ht="21.75" customHeight="1" thickBot="1" x14ac:dyDescent="0.3">
      <c r="A2" s="104"/>
      <c r="B2" s="105"/>
      <c r="C2" s="105"/>
      <c r="D2" s="105"/>
      <c r="E2" s="105"/>
      <c r="F2" s="105"/>
      <c r="G2" s="105"/>
      <c r="H2" s="105"/>
      <c r="I2" s="105"/>
      <c r="J2" s="105"/>
      <c r="K2" s="106"/>
    </row>
    <row r="3" spans="1:11" ht="15" customHeight="1" x14ac:dyDescent="0.25">
      <c r="A3" s="107" t="s">
        <v>151</v>
      </c>
      <c r="B3" s="108"/>
      <c r="C3" s="108"/>
      <c r="D3" s="108"/>
      <c r="E3" s="108"/>
      <c r="F3" s="108"/>
      <c r="G3" s="108"/>
      <c r="H3" s="108"/>
      <c r="I3" s="108"/>
      <c r="J3" s="108"/>
      <c r="K3" s="109"/>
    </row>
    <row r="4" spans="1:11" x14ac:dyDescent="0.25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2"/>
    </row>
    <row r="5" spans="1:11" ht="15.75" thickBot="1" x14ac:dyDescent="0.3">
      <c r="A5" s="113"/>
      <c r="B5" s="114"/>
      <c r="C5" s="114"/>
      <c r="D5" s="114"/>
      <c r="E5" s="114"/>
      <c r="F5" s="114"/>
      <c r="G5" s="114"/>
      <c r="H5" s="114"/>
      <c r="I5" s="114"/>
      <c r="J5" s="114"/>
      <c r="K5" s="115"/>
    </row>
    <row r="6" spans="1:11" ht="21.75" customHeight="1" thickBot="1" x14ac:dyDescent="0.3">
      <c r="A6" s="154" t="s">
        <v>34</v>
      </c>
      <c r="B6" s="155"/>
      <c r="C6" s="155"/>
      <c r="D6" s="155"/>
      <c r="E6" s="164" t="s">
        <v>145</v>
      </c>
      <c r="F6" s="165"/>
      <c r="G6" s="164" t="s">
        <v>114</v>
      </c>
      <c r="H6" s="165"/>
      <c r="I6" s="158" t="s">
        <v>146</v>
      </c>
      <c r="J6" s="159"/>
      <c r="K6" s="160"/>
    </row>
    <row r="7" spans="1:11" ht="23.1" customHeight="1" thickBot="1" x14ac:dyDescent="0.3">
      <c r="A7" s="156"/>
      <c r="B7" s="157"/>
      <c r="C7" s="157"/>
      <c r="D7" s="157"/>
      <c r="E7" s="138" t="s">
        <v>141</v>
      </c>
      <c r="F7" s="128" t="s">
        <v>140</v>
      </c>
      <c r="G7" s="128" t="s">
        <v>139</v>
      </c>
      <c r="H7" s="128" t="s">
        <v>138</v>
      </c>
      <c r="I7" s="128" t="s">
        <v>142</v>
      </c>
      <c r="J7" s="128" t="s">
        <v>143</v>
      </c>
      <c r="K7" s="190" t="s">
        <v>144</v>
      </c>
    </row>
    <row r="8" spans="1:11" ht="23.1" customHeight="1" thickBot="1" x14ac:dyDescent="0.3">
      <c r="A8" s="140" t="s">
        <v>35</v>
      </c>
      <c r="B8" s="141"/>
      <c r="C8" s="141"/>
      <c r="D8" s="141"/>
      <c r="E8" s="139"/>
      <c r="F8" s="129"/>
      <c r="G8" s="129"/>
      <c r="H8" s="129"/>
      <c r="I8" s="129"/>
      <c r="J8" s="129"/>
      <c r="K8" s="191"/>
    </row>
    <row r="9" spans="1:11" x14ac:dyDescent="0.25">
      <c r="A9" s="8" t="s">
        <v>1</v>
      </c>
      <c r="B9" s="178" t="s">
        <v>55</v>
      </c>
      <c r="C9" s="179"/>
      <c r="D9" s="179"/>
      <c r="E9" s="85">
        <v>18.2</v>
      </c>
      <c r="F9" s="86">
        <v>9</v>
      </c>
      <c r="G9" s="86">
        <v>12.1</v>
      </c>
      <c r="H9" s="86">
        <v>14.2</v>
      </c>
      <c r="I9" s="87">
        <v>594.16999999999996</v>
      </c>
      <c r="J9" s="88">
        <v>397369</v>
      </c>
      <c r="K9" s="89">
        <f t="shared" ref="K9:K20" si="0">J9/I9</f>
        <v>668.77997879394786</v>
      </c>
    </row>
    <row r="10" spans="1:11" x14ac:dyDescent="0.25">
      <c r="A10" s="9" t="s">
        <v>0</v>
      </c>
      <c r="B10" s="134" t="s">
        <v>56</v>
      </c>
      <c r="C10" s="135"/>
      <c r="D10" s="135"/>
      <c r="E10" s="90">
        <v>18.2</v>
      </c>
      <c r="F10" s="91">
        <v>7.5</v>
      </c>
      <c r="G10" s="91">
        <v>10.3</v>
      </c>
      <c r="H10" s="91">
        <v>12</v>
      </c>
      <c r="I10" s="92">
        <v>484.11</v>
      </c>
      <c r="J10" s="93">
        <v>273397</v>
      </c>
      <c r="K10" s="94">
        <f t="shared" si="0"/>
        <v>564.74148437338624</v>
      </c>
    </row>
    <row r="11" spans="1:11" x14ac:dyDescent="0.25">
      <c r="A11" s="9" t="s">
        <v>17</v>
      </c>
      <c r="B11" s="134" t="s">
        <v>18</v>
      </c>
      <c r="C11" s="135"/>
      <c r="D11" s="135"/>
      <c r="E11" s="85">
        <v>18.2</v>
      </c>
      <c r="F11" s="86">
        <v>6.1</v>
      </c>
      <c r="G11" s="86">
        <v>8.5</v>
      </c>
      <c r="H11" s="86">
        <v>9.8000000000000007</v>
      </c>
      <c r="I11" s="87">
        <v>385.37</v>
      </c>
      <c r="J11" s="88">
        <v>178541</v>
      </c>
      <c r="K11" s="89">
        <f t="shared" si="0"/>
        <v>463.29761008900539</v>
      </c>
    </row>
    <row r="12" spans="1:11" x14ac:dyDescent="0.25">
      <c r="A12" s="9" t="s">
        <v>41</v>
      </c>
      <c r="B12" s="59" t="s">
        <v>26</v>
      </c>
      <c r="C12" s="60"/>
      <c r="D12" s="60"/>
      <c r="E12" s="90">
        <v>18.2</v>
      </c>
      <c r="F12" s="91">
        <v>4.2</v>
      </c>
      <c r="G12" s="91">
        <v>5.8</v>
      </c>
      <c r="H12" s="91">
        <v>6.8</v>
      </c>
      <c r="I12" s="92">
        <v>257</v>
      </c>
      <c r="J12" s="93">
        <v>82011</v>
      </c>
      <c r="K12" s="94">
        <f t="shared" si="0"/>
        <v>319.1089494163424</v>
      </c>
    </row>
    <row r="13" spans="1:11" ht="15.75" thickBot="1" x14ac:dyDescent="0.3">
      <c r="A13" s="10" t="s">
        <v>40</v>
      </c>
      <c r="B13" s="61" t="s">
        <v>42</v>
      </c>
      <c r="C13" s="62"/>
      <c r="D13" s="62"/>
      <c r="E13" s="85">
        <v>18.2</v>
      </c>
      <c r="F13" s="86">
        <v>3.5</v>
      </c>
      <c r="G13" s="86">
        <v>4.8</v>
      </c>
      <c r="H13" s="86">
        <v>5.6</v>
      </c>
      <c r="I13" s="87">
        <v>212.21</v>
      </c>
      <c r="J13" s="88">
        <v>55765</v>
      </c>
      <c r="K13" s="89">
        <f t="shared" si="0"/>
        <v>262.78214975731584</v>
      </c>
    </row>
    <row r="14" spans="1:11" ht="19.5" thickBot="1" x14ac:dyDescent="0.3">
      <c r="A14" s="140" t="s">
        <v>36</v>
      </c>
      <c r="B14" s="141"/>
      <c r="C14" s="141"/>
      <c r="D14" s="141"/>
      <c r="E14" s="90">
        <v>18.2</v>
      </c>
      <c r="F14" s="91">
        <v>2.2000000000000002</v>
      </c>
      <c r="G14" s="91">
        <v>2.9</v>
      </c>
      <c r="H14" s="91">
        <v>3.4</v>
      </c>
      <c r="I14" s="92">
        <v>130.6</v>
      </c>
      <c r="J14" s="93">
        <v>20461</v>
      </c>
      <c r="K14" s="94">
        <f t="shared" si="0"/>
        <v>156.66921898928024</v>
      </c>
    </row>
    <row r="15" spans="1:11" x14ac:dyDescent="0.25">
      <c r="A15" s="8" t="s">
        <v>9</v>
      </c>
      <c r="B15" s="42" t="s">
        <v>15</v>
      </c>
      <c r="C15" s="12">
        <v>100</v>
      </c>
      <c r="D15" s="63" t="s">
        <v>12</v>
      </c>
      <c r="E15" s="85">
        <v>28.4</v>
      </c>
      <c r="F15" s="86">
        <v>3.9</v>
      </c>
      <c r="G15" s="86">
        <v>5.5</v>
      </c>
      <c r="H15" s="86">
        <v>6.5</v>
      </c>
      <c r="I15" s="87">
        <v>362.96</v>
      </c>
      <c r="J15" s="88">
        <v>109408</v>
      </c>
      <c r="K15" s="89">
        <f t="shared" si="0"/>
        <v>301.43266475644702</v>
      </c>
    </row>
    <row r="16" spans="1:11" x14ac:dyDescent="0.25">
      <c r="A16" s="9" t="s">
        <v>10</v>
      </c>
      <c r="B16" s="43" t="s">
        <v>16</v>
      </c>
      <c r="C16" s="15">
        <v>800</v>
      </c>
      <c r="D16" s="64" t="s">
        <v>12</v>
      </c>
      <c r="E16" s="90">
        <v>26.3</v>
      </c>
      <c r="F16" s="91">
        <v>3.9</v>
      </c>
      <c r="G16" s="91">
        <v>5.5</v>
      </c>
      <c r="H16" s="91">
        <v>6.5</v>
      </c>
      <c r="I16" s="92">
        <v>337.23</v>
      </c>
      <c r="J16" s="93">
        <v>101384</v>
      </c>
      <c r="K16" s="94">
        <f t="shared" si="0"/>
        <v>300.63754707469678</v>
      </c>
    </row>
    <row r="17" spans="1:11" x14ac:dyDescent="0.25">
      <c r="A17" s="9" t="s">
        <v>11</v>
      </c>
      <c r="B17" s="43" t="s">
        <v>19</v>
      </c>
      <c r="C17" s="15">
        <v>1000</v>
      </c>
      <c r="D17" s="64" t="s">
        <v>13</v>
      </c>
      <c r="E17" s="85">
        <v>23.4</v>
      </c>
      <c r="F17" s="86">
        <v>3.9</v>
      </c>
      <c r="G17" s="86">
        <v>5.5</v>
      </c>
      <c r="H17" s="86">
        <v>6.4</v>
      </c>
      <c r="I17" s="87">
        <v>301.7</v>
      </c>
      <c r="J17" s="88">
        <v>90205</v>
      </c>
      <c r="K17" s="89">
        <f t="shared" si="0"/>
        <v>298.98906198210142</v>
      </c>
    </row>
    <row r="18" spans="1:11" ht="15.75" thickBot="1" x14ac:dyDescent="0.3">
      <c r="A18" s="10" t="s">
        <v>57</v>
      </c>
      <c r="B18" s="44" t="s">
        <v>58</v>
      </c>
      <c r="C18" s="18">
        <v>111.5</v>
      </c>
      <c r="D18" s="48" t="s">
        <v>59</v>
      </c>
      <c r="E18" s="90">
        <v>17.8</v>
      </c>
      <c r="F18" s="91">
        <v>3.9</v>
      </c>
      <c r="G18" s="91">
        <v>5.4</v>
      </c>
      <c r="H18" s="91">
        <v>6.3</v>
      </c>
      <c r="I18" s="92">
        <v>233.08</v>
      </c>
      <c r="J18" s="93">
        <v>68617.77</v>
      </c>
      <c r="K18" s="94">
        <f t="shared" si="0"/>
        <v>294.39578685429893</v>
      </c>
    </row>
    <row r="19" spans="1:11" ht="19.5" thickBot="1" x14ac:dyDescent="0.3">
      <c r="A19" s="140" t="s">
        <v>37</v>
      </c>
      <c r="B19" s="141"/>
      <c r="C19" s="141"/>
      <c r="D19" s="141"/>
      <c r="E19" s="85">
        <v>15.7</v>
      </c>
      <c r="F19" s="86">
        <v>3.9</v>
      </c>
      <c r="G19" s="86">
        <v>5.4</v>
      </c>
      <c r="H19" s="86">
        <v>6.3</v>
      </c>
      <c r="I19" s="87">
        <v>207.35</v>
      </c>
      <c r="J19" s="88">
        <v>60522</v>
      </c>
      <c r="K19" s="89">
        <f t="shared" si="0"/>
        <v>291.88328912466847</v>
      </c>
    </row>
    <row r="20" spans="1:11" ht="15.75" thickBot="1" x14ac:dyDescent="0.3">
      <c r="A20" s="8" t="s">
        <v>2</v>
      </c>
      <c r="B20" s="42" t="s">
        <v>50</v>
      </c>
      <c r="C20" s="83" t="s">
        <v>63</v>
      </c>
      <c r="D20" s="63" t="s">
        <v>3</v>
      </c>
      <c r="E20" s="90">
        <v>10.3</v>
      </c>
      <c r="F20" s="91">
        <v>3.9</v>
      </c>
      <c r="G20" s="91">
        <v>5.2</v>
      </c>
      <c r="H20" s="91">
        <v>6.1</v>
      </c>
      <c r="I20" s="92">
        <v>141.19</v>
      </c>
      <c r="J20" s="93">
        <v>39705</v>
      </c>
      <c r="K20" s="94">
        <f t="shared" si="0"/>
        <v>281.21680005666121</v>
      </c>
    </row>
    <row r="21" spans="1:11" ht="19.5" thickBot="1" x14ac:dyDescent="0.35">
      <c r="A21" s="9" t="s">
        <v>4</v>
      </c>
      <c r="B21" s="43" t="s">
        <v>25</v>
      </c>
      <c r="C21" s="84" t="s">
        <v>63</v>
      </c>
      <c r="D21" s="50" t="s">
        <v>3</v>
      </c>
      <c r="E21" s="116" t="s">
        <v>147</v>
      </c>
      <c r="F21" s="117"/>
      <c r="G21" s="117"/>
      <c r="H21" s="117"/>
      <c r="I21" s="117"/>
      <c r="J21" s="117"/>
      <c r="K21" s="118"/>
    </row>
    <row r="22" spans="1:11" x14ac:dyDescent="0.25">
      <c r="A22" s="22" t="s">
        <v>5</v>
      </c>
      <c r="B22" s="43" t="s">
        <v>20</v>
      </c>
      <c r="C22" s="23">
        <f>C23+C24+C25</f>
        <v>0.1024</v>
      </c>
      <c r="D22" s="50" t="s">
        <v>3</v>
      </c>
      <c r="E22" s="207"/>
      <c r="F22" s="208"/>
      <c r="G22" s="208"/>
      <c r="H22" s="208"/>
      <c r="I22" s="208"/>
      <c r="J22" s="208"/>
      <c r="K22" s="209"/>
    </row>
    <row r="23" spans="1:11" x14ac:dyDescent="0.25">
      <c r="A23" s="9" t="s">
        <v>6</v>
      </c>
      <c r="B23" s="43" t="s">
        <v>21</v>
      </c>
      <c r="C23" s="15">
        <v>1.4E-2</v>
      </c>
      <c r="D23" s="50" t="s">
        <v>3</v>
      </c>
      <c r="E23" s="210"/>
      <c r="F23" s="211"/>
      <c r="G23" s="211"/>
      <c r="H23" s="211"/>
      <c r="I23" s="211"/>
      <c r="J23" s="211"/>
      <c r="K23" s="212"/>
    </row>
    <row r="24" spans="1:11" x14ac:dyDescent="0.25">
      <c r="A24" s="9" t="s">
        <v>7</v>
      </c>
      <c r="B24" s="43" t="s">
        <v>22</v>
      </c>
      <c r="C24" s="45">
        <v>0.08</v>
      </c>
      <c r="D24" s="50" t="s">
        <v>3</v>
      </c>
      <c r="E24" s="210"/>
      <c r="F24" s="211"/>
      <c r="G24" s="211"/>
      <c r="H24" s="211"/>
      <c r="I24" s="211"/>
      <c r="J24" s="211"/>
      <c r="K24" s="212"/>
    </row>
    <row r="25" spans="1:11" x14ac:dyDescent="0.25">
      <c r="A25" s="9" t="s">
        <v>8</v>
      </c>
      <c r="B25" s="43" t="s">
        <v>23</v>
      </c>
      <c r="C25" s="23">
        <f>C23*0.6</f>
        <v>8.3999999999999995E-3</v>
      </c>
      <c r="D25" s="50" t="s">
        <v>3</v>
      </c>
      <c r="E25" s="210"/>
      <c r="F25" s="211"/>
      <c r="G25" s="211"/>
      <c r="H25" s="211"/>
      <c r="I25" s="211"/>
      <c r="J25" s="211"/>
      <c r="K25" s="212"/>
    </row>
    <row r="26" spans="1:11" x14ac:dyDescent="0.25">
      <c r="A26" s="9" t="s">
        <v>65</v>
      </c>
      <c r="B26" s="43" t="s">
        <v>64</v>
      </c>
      <c r="C26" s="15" t="s">
        <v>116</v>
      </c>
      <c r="D26" s="50" t="s">
        <v>3</v>
      </c>
      <c r="E26" s="210"/>
      <c r="F26" s="211"/>
      <c r="G26" s="211"/>
      <c r="H26" s="211"/>
      <c r="I26" s="211"/>
      <c r="J26" s="211"/>
      <c r="K26" s="212"/>
    </row>
    <row r="27" spans="1:11" x14ac:dyDescent="0.25">
      <c r="A27" s="9" t="s">
        <v>66</v>
      </c>
      <c r="B27" s="43" t="s">
        <v>28</v>
      </c>
      <c r="C27" s="23" t="s">
        <v>116</v>
      </c>
      <c r="D27" s="50" t="s">
        <v>3</v>
      </c>
      <c r="E27" s="210"/>
      <c r="F27" s="211"/>
      <c r="G27" s="211"/>
      <c r="H27" s="211"/>
      <c r="I27" s="211"/>
      <c r="J27" s="211"/>
      <c r="K27" s="212"/>
    </row>
    <row r="28" spans="1:11" x14ac:dyDescent="0.25">
      <c r="A28" s="9" t="s">
        <v>14</v>
      </c>
      <c r="B28" s="43" t="s">
        <v>24</v>
      </c>
      <c r="C28" s="15" t="s">
        <v>116</v>
      </c>
      <c r="D28" s="50" t="s">
        <v>3</v>
      </c>
      <c r="E28" s="210"/>
      <c r="F28" s="211"/>
      <c r="G28" s="211"/>
      <c r="H28" s="211"/>
      <c r="I28" s="211"/>
      <c r="J28" s="211"/>
      <c r="K28" s="212"/>
    </row>
    <row r="29" spans="1:11" x14ac:dyDescent="0.25">
      <c r="A29" s="9" t="s">
        <v>67</v>
      </c>
      <c r="B29" s="43" t="s">
        <v>68</v>
      </c>
      <c r="C29" s="15" t="s">
        <v>116</v>
      </c>
      <c r="D29" s="50" t="s">
        <v>69</v>
      </c>
      <c r="E29" s="210"/>
      <c r="F29" s="211"/>
      <c r="G29" s="211"/>
      <c r="H29" s="211"/>
      <c r="I29" s="211"/>
      <c r="J29" s="211"/>
      <c r="K29" s="212"/>
    </row>
    <row r="30" spans="1:11" x14ac:dyDescent="0.25">
      <c r="A30" s="9" t="s">
        <v>60</v>
      </c>
      <c r="B30" s="43" t="s">
        <v>31</v>
      </c>
      <c r="C30" s="15">
        <v>0.85</v>
      </c>
      <c r="D30" s="50"/>
      <c r="E30" s="210"/>
      <c r="F30" s="211"/>
      <c r="G30" s="211"/>
      <c r="H30" s="211"/>
      <c r="I30" s="211"/>
      <c r="J30" s="211"/>
      <c r="K30" s="212"/>
    </row>
    <row r="31" spans="1:11" ht="15.75" thickBot="1" x14ac:dyDescent="0.3">
      <c r="A31" s="10" t="s">
        <v>61</v>
      </c>
      <c r="B31" s="44" t="s">
        <v>62</v>
      </c>
      <c r="C31" s="39" t="s">
        <v>116</v>
      </c>
      <c r="D31" s="51" t="s">
        <v>3</v>
      </c>
      <c r="E31" s="210"/>
      <c r="F31" s="211"/>
      <c r="G31" s="211"/>
      <c r="H31" s="211"/>
      <c r="I31" s="211"/>
      <c r="J31" s="211"/>
      <c r="K31" s="212"/>
    </row>
    <row r="32" spans="1:11" ht="19.5" thickBot="1" x14ac:dyDescent="0.3">
      <c r="A32" s="140" t="s">
        <v>38</v>
      </c>
      <c r="B32" s="141"/>
      <c r="C32" s="141"/>
      <c r="D32" s="141"/>
      <c r="E32" s="210"/>
      <c r="F32" s="211"/>
      <c r="G32" s="211"/>
      <c r="H32" s="211"/>
      <c r="I32" s="211"/>
      <c r="J32" s="211"/>
      <c r="K32" s="212"/>
    </row>
    <row r="33" spans="1:11" x14ac:dyDescent="0.25">
      <c r="A33" s="8" t="s">
        <v>51</v>
      </c>
      <c r="B33" s="42" t="s">
        <v>49</v>
      </c>
      <c r="C33" s="12">
        <v>250</v>
      </c>
      <c r="D33" s="49" t="s">
        <v>29</v>
      </c>
      <c r="E33" s="210"/>
      <c r="F33" s="211"/>
      <c r="G33" s="211"/>
      <c r="H33" s="211"/>
      <c r="I33" s="211"/>
      <c r="J33" s="211"/>
      <c r="K33" s="212"/>
    </row>
    <row r="34" spans="1:11" x14ac:dyDescent="0.25">
      <c r="A34" s="9" t="s">
        <v>52</v>
      </c>
      <c r="B34" s="43" t="s">
        <v>48</v>
      </c>
      <c r="C34" s="15">
        <v>22.5</v>
      </c>
      <c r="D34" s="50" t="s">
        <v>29</v>
      </c>
      <c r="E34" s="210"/>
      <c r="F34" s="211"/>
      <c r="G34" s="211"/>
      <c r="H34" s="211"/>
      <c r="I34" s="211"/>
      <c r="J34" s="211"/>
      <c r="K34" s="212"/>
    </row>
    <row r="35" spans="1:11" x14ac:dyDescent="0.25">
      <c r="A35" s="9" t="s">
        <v>27</v>
      </c>
      <c r="B35" s="43" t="s">
        <v>28</v>
      </c>
      <c r="C35" s="15">
        <v>15</v>
      </c>
      <c r="D35" s="50" t="s">
        <v>29</v>
      </c>
      <c r="E35" s="210"/>
      <c r="F35" s="211"/>
      <c r="G35" s="211"/>
      <c r="H35" s="211"/>
      <c r="I35" s="211"/>
      <c r="J35" s="211"/>
      <c r="K35" s="212"/>
    </row>
    <row r="36" spans="1:11" x14ac:dyDescent="0.25">
      <c r="A36" s="9" t="s">
        <v>30</v>
      </c>
      <c r="B36" s="43" t="s">
        <v>47</v>
      </c>
      <c r="C36" s="15">
        <v>0.5</v>
      </c>
      <c r="D36" s="50"/>
      <c r="E36" s="210"/>
      <c r="F36" s="211"/>
      <c r="G36" s="211"/>
      <c r="H36" s="211"/>
      <c r="I36" s="211"/>
      <c r="J36" s="211"/>
      <c r="K36" s="212"/>
    </row>
    <row r="37" spans="1:11" x14ac:dyDescent="0.25">
      <c r="A37" s="9" t="s">
        <v>32</v>
      </c>
      <c r="B37" s="43" t="s">
        <v>39</v>
      </c>
      <c r="C37" s="15">
        <v>3.6999999999999998E-2</v>
      </c>
      <c r="D37" s="50" t="s">
        <v>33</v>
      </c>
      <c r="E37" s="210"/>
      <c r="F37" s="211"/>
      <c r="G37" s="211"/>
      <c r="H37" s="211"/>
      <c r="I37" s="211"/>
      <c r="J37" s="211"/>
      <c r="K37" s="212"/>
    </row>
    <row r="38" spans="1:11" x14ac:dyDescent="0.25">
      <c r="A38" s="9" t="s">
        <v>45</v>
      </c>
      <c r="B38" s="43" t="s">
        <v>53</v>
      </c>
      <c r="C38" s="15">
        <v>15</v>
      </c>
      <c r="D38" s="50" t="s">
        <v>33</v>
      </c>
      <c r="E38" s="210"/>
      <c r="F38" s="211"/>
      <c r="G38" s="211"/>
      <c r="H38" s="211"/>
      <c r="I38" s="211"/>
      <c r="J38" s="211"/>
      <c r="K38" s="212"/>
    </row>
    <row r="39" spans="1:11" ht="15.75" thickBot="1" x14ac:dyDescent="0.3">
      <c r="A39" s="10" t="s">
        <v>46</v>
      </c>
      <c r="B39" s="44" t="s">
        <v>54</v>
      </c>
      <c r="C39" s="18">
        <v>10.3</v>
      </c>
      <c r="D39" s="51" t="s">
        <v>33</v>
      </c>
      <c r="E39" s="213"/>
      <c r="F39" s="214"/>
      <c r="G39" s="214"/>
      <c r="H39" s="214"/>
      <c r="I39" s="214"/>
      <c r="J39" s="214"/>
      <c r="K39" s="215"/>
    </row>
    <row r="40" spans="1:11" ht="21.75" thickBot="1" x14ac:dyDescent="0.4">
      <c r="A40" s="151" t="s">
        <v>148</v>
      </c>
      <c r="B40" s="152"/>
      <c r="C40" s="152"/>
      <c r="D40" s="152"/>
      <c r="E40" s="152"/>
      <c r="F40" s="152"/>
      <c r="G40" s="152"/>
      <c r="H40" s="152"/>
      <c r="I40" s="152"/>
      <c r="J40" s="152"/>
      <c r="K40" s="153"/>
    </row>
    <row r="41" spans="1:11" x14ac:dyDescent="0.25">
      <c r="A41" s="65"/>
      <c r="B41" s="66"/>
      <c r="C41" s="66"/>
      <c r="D41" s="66"/>
      <c r="E41" s="66"/>
      <c r="F41" s="66"/>
      <c r="G41" s="66"/>
      <c r="H41" s="66"/>
      <c r="I41" s="66"/>
      <c r="J41" s="66"/>
      <c r="K41" s="67"/>
    </row>
    <row r="42" spans="1:11" x14ac:dyDescent="0.25">
      <c r="A42" s="68"/>
      <c r="B42" s="69"/>
      <c r="C42" s="69"/>
      <c r="D42" s="69"/>
      <c r="E42" s="69"/>
      <c r="F42" s="69"/>
      <c r="G42" s="69"/>
      <c r="H42" s="69"/>
      <c r="I42" s="69"/>
      <c r="J42" s="69"/>
      <c r="K42" s="70"/>
    </row>
    <row r="43" spans="1:11" x14ac:dyDescent="0.25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70"/>
    </row>
    <row r="44" spans="1:11" x14ac:dyDescent="0.25">
      <c r="A44" s="68"/>
      <c r="B44" s="69"/>
      <c r="C44" s="69"/>
      <c r="D44" s="69"/>
      <c r="E44" s="69"/>
      <c r="F44" s="69"/>
      <c r="G44" s="69"/>
      <c r="H44" s="69"/>
      <c r="I44" s="69"/>
      <c r="J44" s="69"/>
      <c r="K44" s="70"/>
    </row>
    <row r="45" spans="1:11" x14ac:dyDescent="0.25">
      <c r="A45" s="68"/>
      <c r="B45" s="69"/>
      <c r="C45" s="69"/>
      <c r="D45" s="69"/>
      <c r="E45" s="69"/>
      <c r="F45" s="69"/>
      <c r="G45" s="69"/>
      <c r="H45" s="69"/>
      <c r="I45" s="69"/>
      <c r="J45" s="69"/>
      <c r="K45" s="70"/>
    </row>
    <row r="46" spans="1:11" x14ac:dyDescent="0.25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70"/>
    </row>
    <row r="47" spans="1:11" x14ac:dyDescent="0.25">
      <c r="A47" s="68"/>
      <c r="B47" s="69"/>
      <c r="C47" s="69"/>
      <c r="D47" s="69"/>
      <c r="E47" s="69"/>
      <c r="F47" s="69"/>
      <c r="G47" s="69"/>
      <c r="H47" s="69"/>
      <c r="I47" s="69"/>
      <c r="J47" s="69"/>
      <c r="K47" s="70"/>
    </row>
    <row r="48" spans="1:11" x14ac:dyDescent="0.25">
      <c r="A48" s="68"/>
      <c r="B48" s="69"/>
      <c r="C48" s="69"/>
      <c r="D48" s="69"/>
      <c r="E48" s="69"/>
      <c r="F48" s="69"/>
      <c r="G48" s="69"/>
      <c r="H48" s="69"/>
      <c r="I48" s="69"/>
      <c r="J48" s="69"/>
      <c r="K48" s="70"/>
    </row>
    <row r="49" spans="1:11" x14ac:dyDescent="0.25">
      <c r="A49" s="68"/>
      <c r="B49" s="69"/>
      <c r="C49" s="69"/>
      <c r="D49" s="69"/>
      <c r="E49" s="69"/>
      <c r="F49" s="69"/>
      <c r="G49" s="69"/>
      <c r="H49" s="69"/>
      <c r="I49" s="69"/>
      <c r="J49" s="69"/>
      <c r="K49" s="70"/>
    </row>
    <row r="50" spans="1:11" x14ac:dyDescent="0.25">
      <c r="A50" s="68"/>
      <c r="B50" s="69"/>
      <c r="C50" s="69"/>
      <c r="D50" s="69"/>
      <c r="E50" s="69"/>
      <c r="F50" s="69"/>
      <c r="G50" s="69"/>
      <c r="H50" s="69"/>
      <c r="I50" s="69"/>
      <c r="J50" s="69"/>
      <c r="K50" s="70"/>
    </row>
    <row r="51" spans="1:11" x14ac:dyDescent="0.25">
      <c r="A51" s="68"/>
      <c r="B51" s="69"/>
      <c r="C51" s="69"/>
      <c r="D51" s="69"/>
      <c r="E51" s="69"/>
      <c r="F51" s="69"/>
      <c r="G51" s="69"/>
      <c r="H51" s="69"/>
      <c r="I51" s="69"/>
      <c r="J51" s="69"/>
      <c r="K51" s="70"/>
    </row>
    <row r="52" spans="1:11" x14ac:dyDescent="0.25">
      <c r="A52" s="68"/>
      <c r="B52" s="69"/>
      <c r="C52" s="69"/>
      <c r="D52" s="69"/>
      <c r="E52" s="69"/>
      <c r="F52" s="69"/>
      <c r="G52" s="69"/>
      <c r="H52" s="69"/>
      <c r="I52" s="69"/>
      <c r="J52" s="69"/>
      <c r="K52" s="70"/>
    </row>
    <row r="53" spans="1:11" x14ac:dyDescent="0.25">
      <c r="A53" s="68"/>
      <c r="B53" s="69"/>
      <c r="C53" s="69"/>
      <c r="D53" s="69"/>
      <c r="E53" s="69"/>
      <c r="F53" s="69"/>
      <c r="G53" s="69"/>
      <c r="H53" s="69"/>
      <c r="I53" s="69"/>
      <c r="J53" s="69"/>
      <c r="K53" s="70"/>
    </row>
    <row r="54" spans="1:11" x14ac:dyDescent="0.25">
      <c r="A54" s="68"/>
      <c r="B54" s="69"/>
      <c r="C54" s="69"/>
      <c r="D54" s="69"/>
      <c r="E54" s="69"/>
      <c r="F54" s="69"/>
      <c r="G54" s="69"/>
      <c r="H54" s="69"/>
      <c r="I54" s="69"/>
      <c r="J54" s="69"/>
      <c r="K54" s="70"/>
    </row>
    <row r="55" spans="1:11" x14ac:dyDescent="0.25">
      <c r="A55" s="68"/>
      <c r="B55" s="69"/>
      <c r="C55" s="69"/>
      <c r="D55" s="69"/>
      <c r="E55" s="69"/>
      <c r="F55" s="69"/>
      <c r="G55" s="69"/>
      <c r="H55" s="69"/>
      <c r="I55" s="69"/>
      <c r="J55" s="69"/>
      <c r="K55" s="70"/>
    </row>
    <row r="56" spans="1:11" x14ac:dyDescent="0.25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70"/>
    </row>
    <row r="57" spans="1:11" x14ac:dyDescent="0.25">
      <c r="A57" s="68"/>
      <c r="B57" s="69"/>
      <c r="C57" s="69"/>
      <c r="D57" s="69"/>
      <c r="E57" s="69"/>
      <c r="F57" s="69"/>
      <c r="G57" s="69"/>
      <c r="H57" s="69"/>
      <c r="I57" s="69"/>
      <c r="J57" s="69"/>
      <c r="K57" s="70"/>
    </row>
    <row r="58" spans="1:11" x14ac:dyDescent="0.25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70"/>
    </row>
    <row r="59" spans="1:11" x14ac:dyDescent="0.25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70"/>
    </row>
    <row r="60" spans="1:11" x14ac:dyDescent="0.25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70"/>
    </row>
    <row r="61" spans="1:11" x14ac:dyDescent="0.25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70"/>
    </row>
    <row r="62" spans="1:11" x14ac:dyDescent="0.25">
      <c r="A62" s="68"/>
      <c r="B62" s="69"/>
      <c r="C62" s="69"/>
      <c r="D62" s="69"/>
      <c r="E62" s="69"/>
      <c r="F62" s="69"/>
      <c r="G62" s="69"/>
      <c r="H62" s="69"/>
      <c r="I62" s="69"/>
      <c r="J62" s="69"/>
      <c r="K62" s="70"/>
    </row>
    <row r="63" spans="1:11" x14ac:dyDescent="0.25">
      <c r="A63" s="68"/>
      <c r="B63" s="69"/>
      <c r="C63" s="69"/>
      <c r="D63" s="69"/>
      <c r="E63" s="69"/>
      <c r="F63" s="69"/>
      <c r="G63" s="69"/>
      <c r="H63" s="69"/>
      <c r="I63" s="69"/>
      <c r="J63" s="69"/>
      <c r="K63" s="70"/>
    </row>
    <row r="64" spans="1:11" x14ac:dyDescent="0.25">
      <c r="A64" s="68"/>
      <c r="B64" s="69"/>
      <c r="C64" s="69"/>
      <c r="D64" s="69"/>
      <c r="E64" s="69"/>
      <c r="F64" s="69"/>
      <c r="G64" s="69"/>
      <c r="H64" s="69"/>
      <c r="I64" s="69"/>
      <c r="J64" s="69"/>
      <c r="K64" s="70"/>
    </row>
    <row r="65" spans="1:11" x14ac:dyDescent="0.25">
      <c r="A65" s="68"/>
      <c r="B65" s="69"/>
      <c r="C65" s="69"/>
      <c r="D65" s="69"/>
      <c r="E65" s="69"/>
      <c r="F65" s="69"/>
      <c r="G65" s="69"/>
      <c r="H65" s="69"/>
      <c r="I65" s="69"/>
      <c r="J65" s="69"/>
      <c r="K65" s="70"/>
    </row>
    <row r="66" spans="1:11" x14ac:dyDescent="0.25">
      <c r="A66" s="68"/>
      <c r="B66" s="69"/>
      <c r="C66" s="69"/>
      <c r="D66" s="69"/>
      <c r="E66" s="69"/>
      <c r="F66" s="69"/>
      <c r="G66" s="69"/>
      <c r="H66" s="69"/>
      <c r="I66" s="69"/>
      <c r="J66" s="69"/>
      <c r="K66" s="70"/>
    </row>
    <row r="67" spans="1:11" x14ac:dyDescent="0.25">
      <c r="A67" s="68"/>
      <c r="B67" s="69"/>
      <c r="C67" s="69"/>
      <c r="D67" s="69"/>
      <c r="E67" s="69"/>
      <c r="F67" s="69"/>
      <c r="G67" s="69"/>
      <c r="H67" s="69"/>
      <c r="I67" s="69"/>
      <c r="J67" s="69"/>
      <c r="K67" s="70"/>
    </row>
    <row r="68" spans="1:11" x14ac:dyDescent="0.25">
      <c r="A68" s="68"/>
      <c r="B68" s="69"/>
      <c r="C68" s="69"/>
      <c r="D68" s="69"/>
      <c r="E68" s="69"/>
      <c r="F68" s="69"/>
      <c r="G68" s="69"/>
      <c r="H68" s="69"/>
      <c r="I68" s="69"/>
      <c r="J68" s="69"/>
      <c r="K68" s="70"/>
    </row>
    <row r="69" spans="1:11" x14ac:dyDescent="0.25">
      <c r="A69" s="68"/>
      <c r="B69" s="69"/>
      <c r="C69" s="69"/>
      <c r="D69" s="69"/>
      <c r="E69" s="69"/>
      <c r="F69" s="69"/>
      <c r="G69" s="69"/>
      <c r="H69" s="69"/>
      <c r="I69" s="69"/>
      <c r="J69" s="69"/>
      <c r="K69" s="70"/>
    </row>
    <row r="70" spans="1:11" x14ac:dyDescent="0.25">
      <c r="A70" s="68"/>
      <c r="B70" s="69"/>
      <c r="C70" s="69"/>
      <c r="D70" s="69"/>
      <c r="E70" s="69"/>
      <c r="F70" s="69"/>
      <c r="G70" s="69"/>
      <c r="H70" s="69"/>
      <c r="I70" s="69"/>
      <c r="J70" s="69"/>
      <c r="K70" s="70"/>
    </row>
    <row r="71" spans="1:11" x14ac:dyDescent="0.2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70"/>
    </row>
    <row r="72" spans="1:11" ht="15.75" thickBot="1" x14ac:dyDescent="0.3">
      <c r="A72" s="71"/>
      <c r="B72" s="72"/>
      <c r="C72" s="72"/>
      <c r="D72" s="72"/>
      <c r="E72" s="72"/>
      <c r="F72" s="72"/>
      <c r="G72" s="72"/>
      <c r="H72" s="72"/>
      <c r="I72" s="72"/>
      <c r="J72" s="72"/>
      <c r="K72" s="73"/>
    </row>
    <row r="73" spans="1:11" ht="21.75" thickBot="1" x14ac:dyDescent="0.4">
      <c r="A73" s="151" t="s">
        <v>149</v>
      </c>
      <c r="B73" s="152"/>
      <c r="C73" s="152"/>
      <c r="D73" s="152"/>
      <c r="E73" s="152"/>
      <c r="F73" s="152"/>
      <c r="G73" s="152"/>
      <c r="H73" s="152"/>
      <c r="I73" s="152"/>
      <c r="J73" s="152"/>
      <c r="K73" s="153"/>
    </row>
    <row r="74" spans="1:11" x14ac:dyDescent="0.25">
      <c r="A74" s="142"/>
      <c r="B74" s="143"/>
      <c r="C74" s="143"/>
      <c r="D74" s="143"/>
      <c r="E74" s="143"/>
      <c r="F74" s="143"/>
      <c r="G74" s="143"/>
      <c r="H74" s="143"/>
      <c r="I74" s="143"/>
      <c r="J74" s="143"/>
      <c r="K74" s="144"/>
    </row>
    <row r="75" spans="1:11" x14ac:dyDescent="0.25">
      <c r="A75" s="145"/>
      <c r="B75" s="146"/>
      <c r="C75" s="146"/>
      <c r="D75" s="146"/>
      <c r="E75" s="146"/>
      <c r="F75" s="146"/>
      <c r="G75" s="146"/>
      <c r="H75" s="146"/>
      <c r="I75" s="146"/>
      <c r="J75" s="146"/>
      <c r="K75" s="147"/>
    </row>
    <row r="76" spans="1:11" x14ac:dyDescent="0.25">
      <c r="A76" s="145"/>
      <c r="B76" s="146"/>
      <c r="C76" s="146"/>
      <c r="D76" s="146"/>
      <c r="E76" s="146"/>
      <c r="F76" s="146"/>
      <c r="G76" s="146"/>
      <c r="H76" s="146"/>
      <c r="I76" s="146"/>
      <c r="J76" s="146"/>
      <c r="K76" s="147"/>
    </row>
    <row r="77" spans="1:11" x14ac:dyDescent="0.25">
      <c r="A77" s="145"/>
      <c r="B77" s="146"/>
      <c r="C77" s="146"/>
      <c r="D77" s="146"/>
      <c r="E77" s="146"/>
      <c r="F77" s="146"/>
      <c r="G77" s="146"/>
      <c r="H77" s="146"/>
      <c r="I77" s="146"/>
      <c r="J77" s="146"/>
      <c r="K77" s="147"/>
    </row>
    <row r="78" spans="1:11" x14ac:dyDescent="0.25">
      <c r="A78" s="145"/>
      <c r="B78" s="146"/>
      <c r="C78" s="146"/>
      <c r="D78" s="146"/>
      <c r="E78" s="146"/>
      <c r="F78" s="146"/>
      <c r="G78" s="146"/>
      <c r="H78" s="146"/>
      <c r="I78" s="146"/>
      <c r="J78" s="146"/>
      <c r="K78" s="147"/>
    </row>
    <row r="79" spans="1:11" x14ac:dyDescent="0.25">
      <c r="A79" s="145"/>
      <c r="B79" s="146"/>
      <c r="C79" s="146"/>
      <c r="D79" s="146"/>
      <c r="E79" s="146"/>
      <c r="F79" s="146"/>
      <c r="G79" s="146"/>
      <c r="H79" s="146"/>
      <c r="I79" s="146"/>
      <c r="J79" s="146"/>
      <c r="K79" s="147"/>
    </row>
    <row r="80" spans="1:11" x14ac:dyDescent="0.25">
      <c r="A80" s="145"/>
      <c r="B80" s="146"/>
      <c r="C80" s="146"/>
      <c r="D80" s="146"/>
      <c r="E80" s="146"/>
      <c r="F80" s="146"/>
      <c r="G80" s="146"/>
      <c r="H80" s="146"/>
      <c r="I80" s="146"/>
      <c r="J80" s="146"/>
      <c r="K80" s="147"/>
    </row>
    <row r="81" spans="1:11" x14ac:dyDescent="0.25">
      <c r="A81" s="145"/>
      <c r="B81" s="146"/>
      <c r="C81" s="146"/>
      <c r="D81" s="146"/>
      <c r="E81" s="146"/>
      <c r="F81" s="146"/>
      <c r="G81" s="146"/>
      <c r="H81" s="146"/>
      <c r="I81" s="146"/>
      <c r="J81" s="146"/>
      <c r="K81" s="147"/>
    </row>
    <row r="82" spans="1:11" x14ac:dyDescent="0.25">
      <c r="A82" s="145"/>
      <c r="B82" s="146"/>
      <c r="C82" s="146"/>
      <c r="D82" s="146"/>
      <c r="E82" s="146"/>
      <c r="F82" s="146"/>
      <c r="G82" s="146"/>
      <c r="H82" s="146"/>
      <c r="I82" s="146"/>
      <c r="J82" s="146"/>
      <c r="K82" s="147"/>
    </row>
    <row r="83" spans="1:11" x14ac:dyDescent="0.25">
      <c r="A83" s="145"/>
      <c r="B83" s="146"/>
      <c r="C83" s="146"/>
      <c r="D83" s="146"/>
      <c r="E83" s="146"/>
      <c r="F83" s="146"/>
      <c r="G83" s="146"/>
      <c r="H83" s="146"/>
      <c r="I83" s="146"/>
      <c r="J83" s="146"/>
      <c r="K83" s="147"/>
    </row>
    <row r="84" spans="1:11" x14ac:dyDescent="0.25">
      <c r="A84" s="145"/>
      <c r="B84" s="146"/>
      <c r="C84" s="146"/>
      <c r="D84" s="146"/>
      <c r="E84" s="146"/>
      <c r="F84" s="146"/>
      <c r="G84" s="146"/>
      <c r="H84" s="146"/>
      <c r="I84" s="146"/>
      <c r="J84" s="146"/>
      <c r="K84" s="147"/>
    </row>
    <row r="85" spans="1:11" x14ac:dyDescent="0.25">
      <c r="A85" s="145"/>
      <c r="B85" s="146"/>
      <c r="C85" s="146"/>
      <c r="D85" s="146"/>
      <c r="E85" s="146"/>
      <c r="F85" s="146"/>
      <c r="G85" s="146"/>
      <c r="H85" s="146"/>
      <c r="I85" s="146"/>
      <c r="J85" s="146"/>
      <c r="K85" s="147"/>
    </row>
    <row r="86" spans="1:11" x14ac:dyDescent="0.25">
      <c r="A86" s="145"/>
      <c r="B86" s="146"/>
      <c r="C86" s="146"/>
      <c r="D86" s="146"/>
      <c r="E86" s="146"/>
      <c r="F86" s="146"/>
      <c r="G86" s="146"/>
      <c r="H86" s="146"/>
      <c r="I86" s="146"/>
      <c r="J86" s="146"/>
      <c r="K86" s="147"/>
    </row>
    <row r="87" spans="1:11" x14ac:dyDescent="0.25">
      <c r="A87" s="145"/>
      <c r="B87" s="146"/>
      <c r="C87" s="146"/>
      <c r="D87" s="146"/>
      <c r="E87" s="146"/>
      <c r="F87" s="146"/>
      <c r="G87" s="146"/>
      <c r="H87" s="146"/>
      <c r="I87" s="146"/>
      <c r="J87" s="146"/>
      <c r="K87" s="147"/>
    </row>
    <row r="88" spans="1:11" x14ac:dyDescent="0.25">
      <c r="A88" s="145"/>
      <c r="B88" s="146"/>
      <c r="C88" s="146"/>
      <c r="D88" s="146"/>
      <c r="E88" s="146"/>
      <c r="F88" s="146"/>
      <c r="G88" s="146"/>
      <c r="H88" s="146"/>
      <c r="I88" s="146"/>
      <c r="J88" s="146"/>
      <c r="K88" s="147"/>
    </row>
    <row r="89" spans="1:11" x14ac:dyDescent="0.25">
      <c r="A89" s="145"/>
      <c r="B89" s="146"/>
      <c r="C89" s="146"/>
      <c r="D89" s="146"/>
      <c r="E89" s="146"/>
      <c r="F89" s="146"/>
      <c r="G89" s="146"/>
      <c r="H89" s="146"/>
      <c r="I89" s="146"/>
      <c r="J89" s="146"/>
      <c r="K89" s="147"/>
    </row>
    <row r="90" spans="1:11" x14ac:dyDescent="0.25">
      <c r="A90" s="145"/>
      <c r="B90" s="146"/>
      <c r="C90" s="146"/>
      <c r="D90" s="146"/>
      <c r="E90" s="146"/>
      <c r="F90" s="146"/>
      <c r="G90" s="146"/>
      <c r="H90" s="146"/>
      <c r="I90" s="146"/>
      <c r="J90" s="146"/>
      <c r="K90" s="147"/>
    </row>
    <row r="91" spans="1:11" x14ac:dyDescent="0.25">
      <c r="A91" s="145"/>
      <c r="B91" s="146"/>
      <c r="C91" s="146"/>
      <c r="D91" s="146"/>
      <c r="E91" s="146"/>
      <c r="F91" s="146"/>
      <c r="G91" s="146"/>
      <c r="H91" s="146"/>
      <c r="I91" s="146"/>
      <c r="J91" s="146"/>
      <c r="K91" s="147"/>
    </row>
    <row r="92" spans="1:11" x14ac:dyDescent="0.25">
      <c r="A92" s="145"/>
      <c r="B92" s="146"/>
      <c r="C92" s="146"/>
      <c r="D92" s="146"/>
      <c r="E92" s="146"/>
      <c r="F92" s="146"/>
      <c r="G92" s="146"/>
      <c r="H92" s="146"/>
      <c r="I92" s="146"/>
      <c r="J92" s="146"/>
      <c r="K92" s="147"/>
    </row>
    <row r="93" spans="1:11" x14ac:dyDescent="0.25">
      <c r="A93" s="145"/>
      <c r="B93" s="146"/>
      <c r="C93" s="146"/>
      <c r="D93" s="146"/>
      <c r="E93" s="146"/>
      <c r="F93" s="146"/>
      <c r="G93" s="146"/>
      <c r="H93" s="146"/>
      <c r="I93" s="146"/>
      <c r="J93" s="146"/>
      <c r="K93" s="147"/>
    </row>
    <row r="94" spans="1:11" x14ac:dyDescent="0.25">
      <c r="A94" s="145"/>
      <c r="B94" s="146"/>
      <c r="C94" s="146"/>
      <c r="D94" s="146"/>
      <c r="E94" s="146"/>
      <c r="F94" s="146"/>
      <c r="G94" s="146"/>
      <c r="H94" s="146"/>
      <c r="I94" s="146"/>
      <c r="J94" s="146"/>
      <c r="K94" s="147"/>
    </row>
    <row r="95" spans="1:11" x14ac:dyDescent="0.25">
      <c r="A95" s="145"/>
      <c r="B95" s="146"/>
      <c r="C95" s="146"/>
      <c r="D95" s="146"/>
      <c r="E95" s="146"/>
      <c r="F95" s="146"/>
      <c r="G95" s="146"/>
      <c r="H95" s="146"/>
      <c r="I95" s="146"/>
      <c r="J95" s="146"/>
      <c r="K95" s="147"/>
    </row>
    <row r="96" spans="1:11" x14ac:dyDescent="0.25">
      <c r="A96" s="145"/>
      <c r="B96" s="146"/>
      <c r="C96" s="146"/>
      <c r="D96" s="146"/>
      <c r="E96" s="146"/>
      <c r="F96" s="146"/>
      <c r="G96" s="146"/>
      <c r="H96" s="146"/>
      <c r="I96" s="146"/>
      <c r="J96" s="146"/>
      <c r="K96" s="147"/>
    </row>
    <row r="97" spans="1:11" x14ac:dyDescent="0.25">
      <c r="A97" s="145"/>
      <c r="B97" s="146"/>
      <c r="C97" s="146"/>
      <c r="D97" s="146"/>
      <c r="E97" s="146"/>
      <c r="F97" s="146"/>
      <c r="G97" s="146"/>
      <c r="H97" s="146"/>
      <c r="I97" s="146"/>
      <c r="J97" s="146"/>
      <c r="K97" s="147"/>
    </row>
    <row r="98" spans="1:11" x14ac:dyDescent="0.25">
      <c r="A98" s="145"/>
      <c r="B98" s="146"/>
      <c r="C98" s="146"/>
      <c r="D98" s="146"/>
      <c r="E98" s="146"/>
      <c r="F98" s="146"/>
      <c r="G98" s="146"/>
      <c r="H98" s="146"/>
      <c r="I98" s="146"/>
      <c r="J98" s="146"/>
      <c r="K98" s="147"/>
    </row>
    <row r="99" spans="1:11" x14ac:dyDescent="0.25">
      <c r="A99" s="145"/>
      <c r="B99" s="146"/>
      <c r="C99" s="146"/>
      <c r="D99" s="146"/>
      <c r="E99" s="146"/>
      <c r="F99" s="146"/>
      <c r="G99" s="146"/>
      <c r="H99" s="146"/>
      <c r="I99" s="146"/>
      <c r="J99" s="146"/>
      <c r="K99" s="147"/>
    </row>
    <row r="100" spans="1:11" x14ac:dyDescent="0.25">
      <c r="A100" s="145"/>
      <c r="B100" s="146"/>
      <c r="C100" s="146"/>
      <c r="D100" s="146"/>
      <c r="E100" s="146"/>
      <c r="F100" s="146"/>
      <c r="G100" s="146"/>
      <c r="H100" s="146"/>
      <c r="I100" s="146"/>
      <c r="J100" s="146"/>
      <c r="K100" s="147"/>
    </row>
    <row r="101" spans="1:11" x14ac:dyDescent="0.25">
      <c r="A101" s="145"/>
      <c r="B101" s="146"/>
      <c r="C101" s="146"/>
      <c r="D101" s="146"/>
      <c r="E101" s="146"/>
      <c r="F101" s="146"/>
      <c r="G101" s="146"/>
      <c r="H101" s="146"/>
      <c r="I101" s="146"/>
      <c r="J101" s="146"/>
      <c r="K101" s="147"/>
    </row>
    <row r="102" spans="1:11" x14ac:dyDescent="0.25">
      <c r="A102" s="145"/>
      <c r="B102" s="146"/>
      <c r="C102" s="146"/>
      <c r="D102" s="146"/>
      <c r="E102" s="146"/>
      <c r="F102" s="146"/>
      <c r="G102" s="146"/>
      <c r="H102" s="146"/>
      <c r="I102" s="146"/>
      <c r="J102" s="146"/>
      <c r="K102" s="147"/>
    </row>
    <row r="103" spans="1:11" x14ac:dyDescent="0.25">
      <c r="A103" s="145"/>
      <c r="B103" s="146"/>
      <c r="C103" s="146"/>
      <c r="D103" s="146"/>
      <c r="E103" s="146"/>
      <c r="F103" s="146"/>
      <c r="G103" s="146"/>
      <c r="H103" s="146"/>
      <c r="I103" s="146"/>
      <c r="J103" s="146"/>
      <c r="K103" s="147"/>
    </row>
    <row r="104" spans="1:11" x14ac:dyDescent="0.25">
      <c r="A104" s="145"/>
      <c r="B104" s="146"/>
      <c r="C104" s="146"/>
      <c r="D104" s="146"/>
      <c r="E104" s="146"/>
      <c r="F104" s="146"/>
      <c r="G104" s="146"/>
      <c r="H104" s="146"/>
      <c r="I104" s="146"/>
      <c r="J104" s="146"/>
      <c r="K104" s="147"/>
    </row>
    <row r="105" spans="1:11" ht="15.75" thickBot="1" x14ac:dyDescent="0.3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50"/>
    </row>
    <row r="106" spans="1:11" ht="21.75" thickBot="1" x14ac:dyDescent="0.4">
      <c r="A106" s="151" t="s">
        <v>150</v>
      </c>
      <c r="B106" s="152"/>
      <c r="C106" s="152"/>
      <c r="D106" s="152"/>
      <c r="E106" s="152"/>
      <c r="F106" s="152"/>
      <c r="G106" s="152"/>
      <c r="H106" s="152"/>
      <c r="I106" s="152"/>
      <c r="J106" s="152"/>
      <c r="K106" s="153"/>
    </row>
    <row r="107" spans="1:11" x14ac:dyDescent="0.25">
      <c r="A107" s="142"/>
      <c r="B107" s="143"/>
      <c r="C107" s="143"/>
      <c r="D107" s="143"/>
      <c r="E107" s="143"/>
      <c r="F107" s="143"/>
      <c r="G107" s="143"/>
      <c r="H107" s="143"/>
      <c r="I107" s="143"/>
      <c r="J107" s="143"/>
      <c r="K107" s="144"/>
    </row>
    <row r="108" spans="1:11" x14ac:dyDescent="0.25">
      <c r="A108" s="145"/>
      <c r="B108" s="146"/>
      <c r="C108" s="146"/>
      <c r="D108" s="146"/>
      <c r="E108" s="146"/>
      <c r="F108" s="146"/>
      <c r="G108" s="146"/>
      <c r="H108" s="146"/>
      <c r="I108" s="146"/>
      <c r="J108" s="146"/>
      <c r="K108" s="147"/>
    </row>
    <row r="109" spans="1:11" x14ac:dyDescent="0.25">
      <c r="A109" s="145"/>
      <c r="B109" s="146"/>
      <c r="C109" s="146"/>
      <c r="D109" s="146"/>
      <c r="E109" s="146"/>
      <c r="F109" s="146"/>
      <c r="G109" s="146"/>
      <c r="H109" s="146"/>
      <c r="I109" s="146"/>
      <c r="J109" s="146"/>
      <c r="K109" s="147"/>
    </row>
    <row r="110" spans="1:11" x14ac:dyDescent="0.25">
      <c r="A110" s="145"/>
      <c r="B110" s="146"/>
      <c r="C110" s="146"/>
      <c r="D110" s="146"/>
      <c r="E110" s="146"/>
      <c r="F110" s="146"/>
      <c r="G110" s="146"/>
      <c r="H110" s="146"/>
      <c r="I110" s="146"/>
      <c r="J110" s="146"/>
      <c r="K110" s="147"/>
    </row>
    <row r="111" spans="1:11" x14ac:dyDescent="0.25">
      <c r="A111" s="145"/>
      <c r="B111" s="146"/>
      <c r="C111" s="146"/>
      <c r="D111" s="146"/>
      <c r="E111" s="146"/>
      <c r="F111" s="146"/>
      <c r="G111" s="146"/>
      <c r="H111" s="146"/>
      <c r="I111" s="146"/>
      <c r="J111" s="146"/>
      <c r="K111" s="147"/>
    </row>
    <row r="112" spans="1:11" x14ac:dyDescent="0.25">
      <c r="A112" s="145"/>
      <c r="B112" s="146"/>
      <c r="C112" s="146"/>
      <c r="D112" s="146"/>
      <c r="E112" s="146"/>
      <c r="F112" s="146"/>
      <c r="G112" s="146"/>
      <c r="H112" s="146"/>
      <c r="I112" s="146"/>
      <c r="J112" s="146"/>
      <c r="K112" s="147"/>
    </row>
    <row r="113" spans="1:11" x14ac:dyDescent="0.25">
      <c r="A113" s="145"/>
      <c r="B113" s="146"/>
      <c r="C113" s="146"/>
      <c r="D113" s="146"/>
      <c r="E113" s="146"/>
      <c r="F113" s="146"/>
      <c r="G113" s="146"/>
      <c r="H113" s="146"/>
      <c r="I113" s="146"/>
      <c r="J113" s="146"/>
      <c r="K113" s="147"/>
    </row>
    <row r="114" spans="1:11" x14ac:dyDescent="0.25">
      <c r="A114" s="145"/>
      <c r="B114" s="146"/>
      <c r="C114" s="146"/>
      <c r="D114" s="146"/>
      <c r="E114" s="146"/>
      <c r="F114" s="146"/>
      <c r="G114" s="146"/>
      <c r="H114" s="146"/>
      <c r="I114" s="146"/>
      <c r="J114" s="146"/>
      <c r="K114" s="147"/>
    </row>
    <row r="115" spans="1:11" x14ac:dyDescent="0.25">
      <c r="A115" s="145"/>
      <c r="B115" s="146"/>
      <c r="C115" s="146"/>
      <c r="D115" s="146"/>
      <c r="E115" s="146"/>
      <c r="F115" s="146"/>
      <c r="G115" s="146"/>
      <c r="H115" s="146"/>
      <c r="I115" s="146"/>
      <c r="J115" s="146"/>
      <c r="K115" s="147"/>
    </row>
    <row r="116" spans="1:11" x14ac:dyDescent="0.25">
      <c r="A116" s="145"/>
      <c r="B116" s="146"/>
      <c r="C116" s="146"/>
      <c r="D116" s="146"/>
      <c r="E116" s="146"/>
      <c r="F116" s="146"/>
      <c r="G116" s="146"/>
      <c r="H116" s="146"/>
      <c r="I116" s="146"/>
      <c r="J116" s="146"/>
      <c r="K116" s="147"/>
    </row>
    <row r="117" spans="1:11" x14ac:dyDescent="0.25">
      <c r="A117" s="145"/>
      <c r="B117" s="146"/>
      <c r="C117" s="146"/>
      <c r="D117" s="146"/>
      <c r="E117" s="146"/>
      <c r="F117" s="146"/>
      <c r="G117" s="146"/>
      <c r="H117" s="146"/>
      <c r="I117" s="146"/>
      <c r="J117" s="146"/>
      <c r="K117" s="147"/>
    </row>
    <row r="118" spans="1:11" x14ac:dyDescent="0.25">
      <c r="A118" s="145"/>
      <c r="B118" s="146"/>
      <c r="C118" s="146"/>
      <c r="D118" s="146"/>
      <c r="E118" s="146"/>
      <c r="F118" s="146"/>
      <c r="G118" s="146"/>
      <c r="H118" s="146"/>
      <c r="I118" s="146"/>
      <c r="J118" s="146"/>
      <c r="K118" s="147"/>
    </row>
    <row r="119" spans="1:11" x14ac:dyDescent="0.25">
      <c r="A119" s="145"/>
      <c r="B119" s="146"/>
      <c r="C119" s="146"/>
      <c r="D119" s="146"/>
      <c r="E119" s="146"/>
      <c r="F119" s="146"/>
      <c r="G119" s="146"/>
      <c r="H119" s="146"/>
      <c r="I119" s="146"/>
      <c r="J119" s="146"/>
      <c r="K119" s="147"/>
    </row>
    <row r="120" spans="1:11" x14ac:dyDescent="0.25">
      <c r="A120" s="145"/>
      <c r="B120" s="146"/>
      <c r="C120" s="146"/>
      <c r="D120" s="146"/>
      <c r="E120" s="146"/>
      <c r="F120" s="146"/>
      <c r="G120" s="146"/>
      <c r="H120" s="146"/>
      <c r="I120" s="146"/>
      <c r="J120" s="146"/>
      <c r="K120" s="147"/>
    </row>
    <row r="121" spans="1:11" x14ac:dyDescent="0.25">
      <c r="A121" s="145"/>
      <c r="B121" s="146"/>
      <c r="C121" s="146"/>
      <c r="D121" s="146"/>
      <c r="E121" s="146"/>
      <c r="F121" s="146"/>
      <c r="G121" s="146"/>
      <c r="H121" s="146"/>
      <c r="I121" s="146"/>
      <c r="J121" s="146"/>
      <c r="K121" s="147"/>
    </row>
    <row r="122" spans="1:11" x14ac:dyDescent="0.25">
      <c r="A122" s="145"/>
      <c r="B122" s="146"/>
      <c r="C122" s="146"/>
      <c r="D122" s="146"/>
      <c r="E122" s="146"/>
      <c r="F122" s="146"/>
      <c r="G122" s="146"/>
      <c r="H122" s="146"/>
      <c r="I122" s="146"/>
      <c r="J122" s="146"/>
      <c r="K122" s="147"/>
    </row>
    <row r="123" spans="1:11" x14ac:dyDescent="0.25">
      <c r="A123" s="145"/>
      <c r="B123" s="146"/>
      <c r="C123" s="146"/>
      <c r="D123" s="146"/>
      <c r="E123" s="146"/>
      <c r="F123" s="146"/>
      <c r="G123" s="146"/>
      <c r="H123" s="146"/>
      <c r="I123" s="146"/>
      <c r="J123" s="146"/>
      <c r="K123" s="147"/>
    </row>
    <row r="124" spans="1:11" x14ac:dyDescent="0.25">
      <c r="A124" s="145"/>
      <c r="B124" s="146"/>
      <c r="C124" s="146"/>
      <c r="D124" s="146"/>
      <c r="E124" s="146"/>
      <c r="F124" s="146"/>
      <c r="G124" s="146"/>
      <c r="H124" s="146"/>
      <c r="I124" s="146"/>
      <c r="J124" s="146"/>
      <c r="K124" s="147"/>
    </row>
    <row r="125" spans="1:11" x14ac:dyDescent="0.25">
      <c r="A125" s="145"/>
      <c r="B125" s="146"/>
      <c r="C125" s="146"/>
      <c r="D125" s="146"/>
      <c r="E125" s="146"/>
      <c r="F125" s="146"/>
      <c r="G125" s="146"/>
      <c r="H125" s="146"/>
      <c r="I125" s="146"/>
      <c r="J125" s="146"/>
      <c r="K125" s="147"/>
    </row>
    <row r="126" spans="1:11" x14ac:dyDescent="0.25">
      <c r="A126" s="145"/>
      <c r="B126" s="146"/>
      <c r="C126" s="146"/>
      <c r="D126" s="146"/>
      <c r="E126" s="146"/>
      <c r="F126" s="146"/>
      <c r="G126" s="146"/>
      <c r="H126" s="146"/>
      <c r="I126" s="146"/>
      <c r="J126" s="146"/>
      <c r="K126" s="147"/>
    </row>
    <row r="127" spans="1:11" x14ac:dyDescent="0.25">
      <c r="A127" s="145"/>
      <c r="B127" s="146"/>
      <c r="C127" s="146"/>
      <c r="D127" s="146"/>
      <c r="E127" s="146"/>
      <c r="F127" s="146"/>
      <c r="G127" s="146"/>
      <c r="H127" s="146"/>
      <c r="I127" s="146"/>
      <c r="J127" s="146"/>
      <c r="K127" s="147"/>
    </row>
    <row r="128" spans="1:11" x14ac:dyDescent="0.25">
      <c r="A128" s="145"/>
      <c r="B128" s="146"/>
      <c r="C128" s="146"/>
      <c r="D128" s="146"/>
      <c r="E128" s="146"/>
      <c r="F128" s="146"/>
      <c r="G128" s="146"/>
      <c r="H128" s="146"/>
      <c r="I128" s="146"/>
      <c r="J128" s="146"/>
      <c r="K128" s="147"/>
    </row>
    <row r="129" spans="1:11" x14ac:dyDescent="0.25">
      <c r="A129" s="145"/>
      <c r="B129" s="146"/>
      <c r="C129" s="146"/>
      <c r="D129" s="146"/>
      <c r="E129" s="146"/>
      <c r="F129" s="146"/>
      <c r="G129" s="146"/>
      <c r="H129" s="146"/>
      <c r="I129" s="146"/>
      <c r="J129" s="146"/>
      <c r="K129" s="147"/>
    </row>
    <row r="130" spans="1:11" x14ac:dyDescent="0.25">
      <c r="A130" s="145"/>
      <c r="B130" s="146"/>
      <c r="C130" s="146"/>
      <c r="D130" s="146"/>
      <c r="E130" s="146"/>
      <c r="F130" s="146"/>
      <c r="G130" s="146"/>
      <c r="H130" s="146"/>
      <c r="I130" s="146"/>
      <c r="J130" s="146"/>
      <c r="K130" s="147"/>
    </row>
    <row r="131" spans="1:11" x14ac:dyDescent="0.25">
      <c r="A131" s="145"/>
      <c r="B131" s="146"/>
      <c r="C131" s="146"/>
      <c r="D131" s="146"/>
      <c r="E131" s="146"/>
      <c r="F131" s="146"/>
      <c r="G131" s="146"/>
      <c r="H131" s="146"/>
      <c r="I131" s="146"/>
      <c r="J131" s="146"/>
      <c r="K131" s="147"/>
    </row>
    <row r="132" spans="1:11" x14ac:dyDescent="0.25">
      <c r="A132" s="145"/>
      <c r="B132" s="146"/>
      <c r="C132" s="146"/>
      <c r="D132" s="146"/>
      <c r="E132" s="146"/>
      <c r="F132" s="146"/>
      <c r="G132" s="146"/>
      <c r="H132" s="146"/>
      <c r="I132" s="146"/>
      <c r="J132" s="146"/>
      <c r="K132" s="147"/>
    </row>
    <row r="133" spans="1:11" x14ac:dyDescent="0.25">
      <c r="A133" s="145"/>
      <c r="B133" s="146"/>
      <c r="C133" s="146"/>
      <c r="D133" s="146"/>
      <c r="E133" s="146"/>
      <c r="F133" s="146"/>
      <c r="G133" s="146"/>
      <c r="H133" s="146"/>
      <c r="I133" s="146"/>
      <c r="J133" s="146"/>
      <c r="K133" s="147"/>
    </row>
    <row r="134" spans="1:11" x14ac:dyDescent="0.25">
      <c r="A134" s="145"/>
      <c r="B134" s="146"/>
      <c r="C134" s="146"/>
      <c r="D134" s="146"/>
      <c r="E134" s="146"/>
      <c r="F134" s="146"/>
      <c r="G134" s="146"/>
      <c r="H134" s="146"/>
      <c r="I134" s="146"/>
      <c r="J134" s="146"/>
      <c r="K134" s="147"/>
    </row>
    <row r="135" spans="1:11" x14ac:dyDescent="0.25">
      <c r="A135" s="145"/>
      <c r="B135" s="146"/>
      <c r="C135" s="146"/>
      <c r="D135" s="146"/>
      <c r="E135" s="146"/>
      <c r="F135" s="146"/>
      <c r="G135" s="146"/>
      <c r="H135" s="146"/>
      <c r="I135" s="146"/>
      <c r="J135" s="146"/>
      <c r="K135" s="147"/>
    </row>
    <row r="136" spans="1:11" ht="15.75" thickBot="1" x14ac:dyDescent="0.3">
      <c r="A136" s="148"/>
      <c r="B136" s="149"/>
      <c r="C136" s="149"/>
      <c r="D136" s="149"/>
      <c r="E136" s="149"/>
      <c r="F136" s="149"/>
      <c r="G136" s="149"/>
      <c r="H136" s="149"/>
      <c r="I136" s="149"/>
      <c r="J136" s="149"/>
      <c r="K136" s="150"/>
    </row>
  </sheetData>
  <mergeCells count="27">
    <mergeCell ref="A107:K136"/>
    <mergeCell ref="A14:D14"/>
    <mergeCell ref="A19:D19"/>
    <mergeCell ref="A32:D32"/>
    <mergeCell ref="A6:D7"/>
    <mergeCell ref="A40:K40"/>
    <mergeCell ref="A73:K73"/>
    <mergeCell ref="A74:K105"/>
    <mergeCell ref="A106:K106"/>
    <mergeCell ref="J7:J8"/>
    <mergeCell ref="K7:K8"/>
    <mergeCell ref="E21:K21"/>
    <mergeCell ref="E22:K39"/>
    <mergeCell ref="F7:F8"/>
    <mergeCell ref="G7:G8"/>
    <mergeCell ref="H7:H8"/>
    <mergeCell ref="A1:K2"/>
    <mergeCell ref="A3:K5"/>
    <mergeCell ref="G6:H6"/>
    <mergeCell ref="E6:F6"/>
    <mergeCell ref="I6:K6"/>
    <mergeCell ref="I7:I8"/>
    <mergeCell ref="A8:D8"/>
    <mergeCell ref="B9:D9"/>
    <mergeCell ref="B10:D10"/>
    <mergeCell ref="B11:D11"/>
    <mergeCell ref="E7:E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tabSelected="1" topLeftCell="A6" zoomScale="62" zoomScaleNormal="100" workbookViewId="0">
      <selection activeCell="A3" sqref="A3:I5"/>
    </sheetView>
  </sheetViews>
  <sheetFormatPr baseColWidth="10" defaultRowHeight="15" x14ac:dyDescent="0.25"/>
  <cols>
    <col min="1" max="1" width="41.85546875" customWidth="1"/>
    <col min="2" max="2" width="13.28515625" customWidth="1"/>
    <col min="3" max="3" width="13" customWidth="1"/>
    <col min="4" max="4" width="9.5703125" customWidth="1"/>
    <col min="14" max="14" width="15.42578125" bestFit="1" customWidth="1"/>
    <col min="15" max="15" width="14" customWidth="1"/>
    <col min="16" max="16" width="19.42578125" bestFit="1" customWidth="1"/>
    <col min="17" max="17" width="18.42578125" bestFit="1" customWidth="1"/>
    <col min="18" max="18" width="18.42578125" customWidth="1"/>
    <col min="19" max="19" width="19.140625" bestFit="1" customWidth="1"/>
    <col min="20" max="20" width="18.140625" bestFit="1" customWidth="1"/>
    <col min="21" max="21" width="15.85546875" bestFit="1" customWidth="1"/>
    <col min="22" max="22" width="24.140625" bestFit="1" customWidth="1"/>
    <col min="23" max="23" width="19.140625" bestFit="1" customWidth="1"/>
    <col min="24" max="24" width="18.140625" bestFit="1" customWidth="1"/>
  </cols>
  <sheetData>
    <row r="1" spans="1:9" ht="15" customHeight="1" x14ac:dyDescent="0.25">
      <c r="A1" s="101" t="s">
        <v>158</v>
      </c>
      <c r="B1" s="102"/>
      <c r="C1" s="102"/>
      <c r="D1" s="102"/>
      <c r="E1" s="102"/>
      <c r="F1" s="102"/>
      <c r="G1" s="102"/>
      <c r="H1" s="102"/>
      <c r="I1" s="103"/>
    </row>
    <row r="2" spans="1:9" ht="21.75" customHeight="1" thickBot="1" x14ac:dyDescent="0.3">
      <c r="A2" s="104"/>
      <c r="B2" s="105"/>
      <c r="C2" s="105"/>
      <c r="D2" s="105"/>
      <c r="E2" s="105"/>
      <c r="F2" s="105"/>
      <c r="G2" s="105"/>
      <c r="H2" s="105"/>
      <c r="I2" s="106"/>
    </row>
    <row r="3" spans="1:9" ht="15" customHeight="1" x14ac:dyDescent="0.25">
      <c r="A3" s="216" t="s">
        <v>156</v>
      </c>
      <c r="B3" s="217"/>
      <c r="C3" s="217"/>
      <c r="D3" s="217"/>
      <c r="E3" s="217"/>
      <c r="F3" s="217"/>
      <c r="G3" s="217"/>
      <c r="H3" s="217"/>
      <c r="I3" s="218"/>
    </row>
    <row r="4" spans="1:9" x14ac:dyDescent="0.25">
      <c r="A4" s="219"/>
      <c r="B4" s="220"/>
      <c r="C4" s="220"/>
      <c r="D4" s="220"/>
      <c r="E4" s="220"/>
      <c r="F4" s="220"/>
      <c r="G4" s="220"/>
      <c r="H4" s="220"/>
      <c r="I4" s="221"/>
    </row>
    <row r="5" spans="1:9" ht="15.75" thickBot="1" x14ac:dyDescent="0.3">
      <c r="A5" s="222"/>
      <c r="B5" s="223"/>
      <c r="C5" s="223"/>
      <c r="D5" s="223"/>
      <c r="E5" s="223"/>
      <c r="F5" s="223"/>
      <c r="G5" s="223"/>
      <c r="H5" s="223"/>
      <c r="I5" s="224"/>
    </row>
    <row r="6" spans="1:9" ht="29.25" customHeight="1" thickBot="1" x14ac:dyDescent="0.3">
      <c r="A6" s="154" t="s">
        <v>34</v>
      </c>
      <c r="B6" s="155"/>
      <c r="C6" s="155"/>
      <c r="D6" s="155"/>
      <c r="E6" s="100" t="s">
        <v>145</v>
      </c>
      <c r="F6" s="164" t="s">
        <v>114</v>
      </c>
      <c r="G6" s="165"/>
      <c r="H6" s="164" t="s">
        <v>152</v>
      </c>
      <c r="I6" s="165"/>
    </row>
    <row r="7" spans="1:9" ht="23.1" customHeight="1" thickBot="1" x14ac:dyDescent="0.3">
      <c r="A7" s="156"/>
      <c r="B7" s="157"/>
      <c r="C7" s="157"/>
      <c r="D7" s="157"/>
      <c r="E7" s="138" t="s">
        <v>95</v>
      </c>
      <c r="F7" s="128" t="s">
        <v>43</v>
      </c>
      <c r="G7" s="128" t="s">
        <v>44</v>
      </c>
      <c r="H7" s="128" t="s">
        <v>104</v>
      </c>
      <c r="I7" s="190" t="s">
        <v>105</v>
      </c>
    </row>
    <row r="8" spans="1:9" ht="23.1" customHeight="1" thickBot="1" x14ac:dyDescent="0.3">
      <c r="A8" s="140" t="s">
        <v>35</v>
      </c>
      <c r="B8" s="141"/>
      <c r="C8" s="141"/>
      <c r="D8" s="141"/>
      <c r="E8" s="139"/>
      <c r="F8" s="129"/>
      <c r="G8" s="129"/>
      <c r="H8" s="129"/>
      <c r="I8" s="191"/>
    </row>
    <row r="9" spans="1:9" x14ac:dyDescent="0.25">
      <c r="A9" s="8" t="s">
        <v>1</v>
      </c>
      <c r="B9" s="178" t="s">
        <v>55</v>
      </c>
      <c r="C9" s="179"/>
      <c r="D9" s="179"/>
      <c r="E9" s="75" t="s">
        <v>96</v>
      </c>
      <c r="F9" s="76">
        <v>4.726</v>
      </c>
      <c r="G9" s="76">
        <v>5.5389999999999997</v>
      </c>
      <c r="H9" s="76">
        <v>22.53</v>
      </c>
      <c r="I9" s="96">
        <v>644.23</v>
      </c>
    </row>
    <row r="10" spans="1:9" x14ac:dyDescent="0.25">
      <c r="A10" s="9" t="s">
        <v>0</v>
      </c>
      <c r="B10" s="134" t="s">
        <v>56</v>
      </c>
      <c r="C10" s="135"/>
      <c r="D10" s="135"/>
      <c r="E10" s="81" t="s">
        <v>97</v>
      </c>
      <c r="F10" s="28">
        <v>4.8730000000000002</v>
      </c>
      <c r="G10" s="28">
        <v>5.6909999999999998</v>
      </c>
      <c r="H10" s="28">
        <v>17.440000000000001</v>
      </c>
      <c r="I10" s="95">
        <v>582.64</v>
      </c>
    </row>
    <row r="11" spans="1:9" x14ac:dyDescent="0.25">
      <c r="A11" s="9" t="s">
        <v>17</v>
      </c>
      <c r="B11" s="134" t="s">
        <v>85</v>
      </c>
      <c r="C11" s="135"/>
      <c r="D11" s="135"/>
      <c r="E11" s="75" t="s">
        <v>98</v>
      </c>
      <c r="F11" s="76">
        <v>4.7949999999999999</v>
      </c>
      <c r="G11" s="76">
        <v>5.6059999999999999</v>
      </c>
      <c r="H11" s="76">
        <v>20.91</v>
      </c>
      <c r="I11" s="96">
        <v>540.55999999999995</v>
      </c>
    </row>
    <row r="12" spans="1:9" x14ac:dyDescent="0.25">
      <c r="A12" s="9" t="s">
        <v>41</v>
      </c>
      <c r="B12" s="59" t="s">
        <v>26</v>
      </c>
      <c r="C12" s="60"/>
      <c r="D12" s="60"/>
      <c r="E12" s="81" t="s">
        <v>99</v>
      </c>
      <c r="F12" s="28">
        <v>4.8109999999999999</v>
      </c>
      <c r="G12" s="28">
        <v>5.6420000000000003</v>
      </c>
      <c r="H12" s="28">
        <v>19.309999999999999</v>
      </c>
      <c r="I12" s="95">
        <v>564.14</v>
      </c>
    </row>
    <row r="13" spans="1:9" ht="15.75" thickBot="1" x14ac:dyDescent="0.3">
      <c r="A13" s="10" t="s">
        <v>40</v>
      </c>
      <c r="B13" s="61" t="s">
        <v>42</v>
      </c>
      <c r="C13" s="62"/>
      <c r="D13" s="62"/>
      <c r="E13" s="75" t="s">
        <v>100</v>
      </c>
      <c r="F13" s="76">
        <v>4.7169999999999996</v>
      </c>
      <c r="G13" s="76">
        <v>5.5330000000000004</v>
      </c>
      <c r="H13" s="76">
        <v>22.29</v>
      </c>
      <c r="I13" s="96">
        <v>606.79</v>
      </c>
    </row>
    <row r="14" spans="1:9" ht="19.5" thickBot="1" x14ac:dyDescent="0.3">
      <c r="A14" s="140" t="s">
        <v>36</v>
      </c>
      <c r="B14" s="141"/>
      <c r="C14" s="141"/>
      <c r="D14" s="141"/>
      <c r="E14" s="81" t="s">
        <v>101</v>
      </c>
      <c r="F14" s="28">
        <v>4.7380000000000004</v>
      </c>
      <c r="G14" s="28">
        <v>5.56</v>
      </c>
      <c r="H14" s="28">
        <v>21.38</v>
      </c>
      <c r="I14" s="95">
        <v>590.83000000000004</v>
      </c>
    </row>
    <row r="15" spans="1:9" x14ac:dyDescent="0.25">
      <c r="A15" s="8" t="s">
        <v>9</v>
      </c>
      <c r="B15" s="42" t="s">
        <v>15</v>
      </c>
      <c r="C15" s="12">
        <v>100</v>
      </c>
      <c r="D15" s="63" t="s">
        <v>12</v>
      </c>
      <c r="E15" s="75" t="s">
        <v>102</v>
      </c>
      <c r="F15" s="76">
        <v>4.9589999999999996</v>
      </c>
      <c r="G15" s="76">
        <v>5.7629999999999999</v>
      </c>
      <c r="H15" s="76">
        <v>16.8</v>
      </c>
      <c r="I15" s="96">
        <v>420.31</v>
      </c>
    </row>
    <row r="16" spans="1:9" ht="15.75" thickBot="1" x14ac:dyDescent="0.3">
      <c r="A16" s="9" t="s">
        <v>10</v>
      </c>
      <c r="B16" s="43" t="s">
        <v>16</v>
      </c>
      <c r="C16" s="15">
        <v>800</v>
      </c>
      <c r="D16" s="64" t="s">
        <v>12</v>
      </c>
      <c r="E16" s="97" t="s">
        <v>103</v>
      </c>
      <c r="F16" s="98">
        <v>5.2629999999999999</v>
      </c>
      <c r="G16" s="98">
        <v>6.1340000000000003</v>
      </c>
      <c r="H16" s="98">
        <v>8.3000000000000007</v>
      </c>
      <c r="I16" s="99">
        <v>321.8</v>
      </c>
    </row>
    <row r="17" spans="1:9" ht="15.75" thickBot="1" x14ac:dyDescent="0.3">
      <c r="A17" s="9" t="s">
        <v>11</v>
      </c>
      <c r="B17" s="43" t="s">
        <v>19</v>
      </c>
      <c r="C17" s="15">
        <v>1000</v>
      </c>
      <c r="D17" s="50" t="s">
        <v>13</v>
      </c>
      <c r="E17" s="225" t="s">
        <v>153</v>
      </c>
      <c r="F17" s="226"/>
      <c r="G17" s="226"/>
      <c r="H17" s="226"/>
      <c r="I17" s="227"/>
    </row>
    <row r="18" spans="1:9" ht="15.75" thickBot="1" x14ac:dyDescent="0.3">
      <c r="A18" s="10" t="s">
        <v>57</v>
      </c>
      <c r="B18" s="44" t="s">
        <v>58</v>
      </c>
      <c r="C18" s="18">
        <v>111.5</v>
      </c>
      <c r="D18" s="51" t="s">
        <v>59</v>
      </c>
      <c r="E18" s="122"/>
      <c r="F18" s="123"/>
      <c r="G18" s="123"/>
      <c r="H18" s="123"/>
      <c r="I18" s="124"/>
    </row>
    <row r="19" spans="1:9" ht="19.5" thickBot="1" x14ac:dyDescent="0.3">
      <c r="A19" s="140" t="s">
        <v>37</v>
      </c>
      <c r="B19" s="141"/>
      <c r="C19" s="141"/>
      <c r="D19" s="141"/>
      <c r="E19" s="122"/>
      <c r="F19" s="123"/>
      <c r="G19" s="123"/>
      <c r="H19" s="123"/>
      <c r="I19" s="124"/>
    </row>
    <row r="20" spans="1:9" x14ac:dyDescent="0.25">
      <c r="A20" s="8" t="s">
        <v>2</v>
      </c>
      <c r="B20" s="42" t="s">
        <v>50</v>
      </c>
      <c r="C20" s="12">
        <v>18.2</v>
      </c>
      <c r="D20" s="49" t="s">
        <v>3</v>
      </c>
      <c r="E20" s="122"/>
      <c r="F20" s="123"/>
      <c r="G20" s="123"/>
      <c r="H20" s="123"/>
      <c r="I20" s="124"/>
    </row>
    <row r="21" spans="1:9" x14ac:dyDescent="0.25">
      <c r="A21" s="9" t="s">
        <v>4</v>
      </c>
      <c r="B21" s="43" t="s">
        <v>25</v>
      </c>
      <c r="C21" s="15">
        <v>3.5</v>
      </c>
      <c r="D21" s="50" t="s">
        <v>3</v>
      </c>
      <c r="E21" s="122"/>
      <c r="F21" s="123"/>
      <c r="G21" s="123"/>
      <c r="H21" s="123"/>
      <c r="I21" s="124"/>
    </row>
    <row r="22" spans="1:9" x14ac:dyDescent="0.25">
      <c r="A22" s="22" t="s">
        <v>5</v>
      </c>
      <c r="B22" s="43" t="s">
        <v>20</v>
      </c>
      <c r="C22" s="23">
        <f>C23+C24+C25</f>
        <v>0.1024</v>
      </c>
      <c r="D22" s="50" t="s">
        <v>3</v>
      </c>
      <c r="E22" s="122"/>
      <c r="F22" s="123"/>
      <c r="G22" s="123"/>
      <c r="H22" s="123"/>
      <c r="I22" s="124"/>
    </row>
    <row r="23" spans="1:9" x14ac:dyDescent="0.25">
      <c r="A23" s="9" t="s">
        <v>6</v>
      </c>
      <c r="B23" s="43" t="s">
        <v>21</v>
      </c>
      <c r="C23" s="15">
        <v>1.4E-2</v>
      </c>
      <c r="D23" s="50" t="s">
        <v>3</v>
      </c>
      <c r="E23" s="122"/>
      <c r="F23" s="123"/>
      <c r="G23" s="123"/>
      <c r="H23" s="123"/>
      <c r="I23" s="124"/>
    </row>
    <row r="24" spans="1:9" x14ac:dyDescent="0.25">
      <c r="A24" s="9" t="s">
        <v>7</v>
      </c>
      <c r="B24" s="43" t="s">
        <v>22</v>
      </c>
      <c r="C24" s="45">
        <v>0.08</v>
      </c>
      <c r="D24" s="50" t="s">
        <v>3</v>
      </c>
      <c r="E24" s="122"/>
      <c r="F24" s="123"/>
      <c r="G24" s="123"/>
      <c r="H24" s="123"/>
      <c r="I24" s="124"/>
    </row>
    <row r="25" spans="1:9" x14ac:dyDescent="0.25">
      <c r="A25" s="9" t="s">
        <v>8</v>
      </c>
      <c r="B25" s="43" t="s">
        <v>23</v>
      </c>
      <c r="C25" s="23">
        <f>C23*0.6</f>
        <v>8.3999999999999995E-3</v>
      </c>
      <c r="D25" s="50" t="s">
        <v>3</v>
      </c>
      <c r="E25" s="122"/>
      <c r="F25" s="123"/>
      <c r="G25" s="123"/>
      <c r="H25" s="123"/>
      <c r="I25" s="124"/>
    </row>
    <row r="26" spans="1:9" x14ac:dyDescent="0.25">
      <c r="A26" s="9" t="s">
        <v>65</v>
      </c>
      <c r="B26" s="43" t="s">
        <v>64</v>
      </c>
      <c r="C26" s="15">
        <v>0.875</v>
      </c>
      <c r="D26" s="50" t="s">
        <v>3</v>
      </c>
      <c r="E26" s="122"/>
      <c r="F26" s="123"/>
      <c r="G26" s="123"/>
      <c r="H26" s="123"/>
      <c r="I26" s="124"/>
    </row>
    <row r="27" spans="1:9" x14ac:dyDescent="0.25">
      <c r="A27" s="9" t="s">
        <v>66</v>
      </c>
      <c r="B27" s="43" t="s">
        <v>28</v>
      </c>
      <c r="C27" s="23">
        <f>C26+C25+C24+C23</f>
        <v>0.97739999999999994</v>
      </c>
      <c r="D27" s="50" t="s">
        <v>3</v>
      </c>
      <c r="E27" s="122"/>
      <c r="F27" s="123"/>
      <c r="G27" s="123"/>
      <c r="H27" s="123"/>
      <c r="I27" s="124"/>
    </row>
    <row r="28" spans="1:9" x14ac:dyDescent="0.25">
      <c r="A28" s="9" t="s">
        <v>14</v>
      </c>
      <c r="B28" s="43" t="s">
        <v>24</v>
      </c>
      <c r="C28" s="15">
        <f>C26-2*C22</f>
        <v>0.67020000000000002</v>
      </c>
      <c r="D28" s="50" t="s">
        <v>3</v>
      </c>
      <c r="E28" s="122"/>
      <c r="F28" s="123"/>
      <c r="G28" s="123"/>
      <c r="H28" s="123"/>
      <c r="I28" s="124"/>
    </row>
    <row r="29" spans="1:9" ht="18.75" x14ac:dyDescent="0.3">
      <c r="A29" s="9" t="s">
        <v>67</v>
      </c>
      <c r="B29" s="43" t="s">
        <v>68</v>
      </c>
      <c r="C29" s="15">
        <v>55.93</v>
      </c>
      <c r="D29" s="74" t="s">
        <v>69</v>
      </c>
      <c r="E29" s="122"/>
      <c r="F29" s="123"/>
      <c r="G29" s="123"/>
      <c r="H29" s="123"/>
      <c r="I29" s="124"/>
    </row>
    <row r="30" spans="1:9" x14ac:dyDescent="0.25">
      <c r="A30" s="9" t="s">
        <v>60</v>
      </c>
      <c r="B30" s="43" t="s">
        <v>31</v>
      </c>
      <c r="C30" s="45">
        <v>0.85</v>
      </c>
      <c r="D30" s="50"/>
      <c r="E30" s="122"/>
      <c r="F30" s="123"/>
      <c r="G30" s="123"/>
      <c r="H30" s="123"/>
      <c r="I30" s="124"/>
    </row>
    <row r="31" spans="1:9" ht="15.75" thickBot="1" x14ac:dyDescent="0.3">
      <c r="A31" s="10" t="s">
        <v>61</v>
      </c>
      <c r="B31" s="44" t="s">
        <v>62</v>
      </c>
      <c r="C31" s="39">
        <f>C20*C30</f>
        <v>15.469999999999999</v>
      </c>
      <c r="D31" s="51" t="s">
        <v>3</v>
      </c>
      <c r="E31" s="122"/>
      <c r="F31" s="123"/>
      <c r="G31" s="123"/>
      <c r="H31" s="123"/>
      <c r="I31" s="124"/>
    </row>
    <row r="32" spans="1:9" ht="19.5" thickBot="1" x14ac:dyDescent="0.3">
      <c r="A32" s="140" t="s">
        <v>38</v>
      </c>
      <c r="B32" s="141"/>
      <c r="C32" s="141"/>
      <c r="D32" s="141"/>
      <c r="E32" s="122"/>
      <c r="F32" s="123"/>
      <c r="G32" s="123"/>
      <c r="H32" s="123"/>
      <c r="I32" s="124"/>
    </row>
    <row r="33" spans="1:9" x14ac:dyDescent="0.25">
      <c r="A33" s="8" t="s">
        <v>51</v>
      </c>
      <c r="B33" s="42" t="s">
        <v>49</v>
      </c>
      <c r="C33" s="12">
        <v>250</v>
      </c>
      <c r="D33" s="49" t="s">
        <v>29</v>
      </c>
      <c r="E33" s="122"/>
      <c r="F33" s="123"/>
      <c r="G33" s="123"/>
      <c r="H33" s="123"/>
      <c r="I33" s="124"/>
    </row>
    <row r="34" spans="1:9" x14ac:dyDescent="0.25">
      <c r="A34" s="9" t="s">
        <v>52</v>
      </c>
      <c r="B34" s="43" t="s">
        <v>48</v>
      </c>
      <c r="C34" s="15">
        <v>22.5</v>
      </c>
      <c r="D34" s="50" t="s">
        <v>29</v>
      </c>
      <c r="E34" s="122"/>
      <c r="F34" s="123"/>
      <c r="G34" s="123"/>
      <c r="H34" s="123"/>
      <c r="I34" s="124"/>
    </row>
    <row r="35" spans="1:9" x14ac:dyDescent="0.25">
      <c r="A35" s="9" t="s">
        <v>27</v>
      </c>
      <c r="B35" s="43" t="s">
        <v>28</v>
      </c>
      <c r="C35" s="15">
        <v>15</v>
      </c>
      <c r="D35" s="50" t="s">
        <v>29</v>
      </c>
      <c r="E35" s="122"/>
      <c r="F35" s="123"/>
      <c r="G35" s="123"/>
      <c r="H35" s="123"/>
      <c r="I35" s="124"/>
    </row>
    <row r="36" spans="1:9" x14ac:dyDescent="0.25">
      <c r="A36" s="9" t="s">
        <v>30</v>
      </c>
      <c r="B36" s="43" t="s">
        <v>47</v>
      </c>
      <c r="C36" s="15">
        <v>0.5</v>
      </c>
      <c r="D36" s="50"/>
      <c r="E36" s="122"/>
      <c r="F36" s="123"/>
      <c r="G36" s="123"/>
      <c r="H36" s="123"/>
      <c r="I36" s="124"/>
    </row>
    <row r="37" spans="1:9" x14ac:dyDescent="0.25">
      <c r="A37" s="9" t="s">
        <v>32</v>
      </c>
      <c r="B37" s="43" t="s">
        <v>39</v>
      </c>
      <c r="C37" s="15">
        <v>3.6999999999999998E-2</v>
      </c>
      <c r="D37" s="50" t="s">
        <v>33</v>
      </c>
      <c r="E37" s="122"/>
      <c r="F37" s="123"/>
      <c r="G37" s="123"/>
      <c r="H37" s="123"/>
      <c r="I37" s="124"/>
    </row>
    <row r="38" spans="1:9" x14ac:dyDescent="0.25">
      <c r="A38" s="9" t="s">
        <v>45</v>
      </c>
      <c r="B38" s="43" t="s">
        <v>53</v>
      </c>
      <c r="C38" s="15">
        <v>15</v>
      </c>
      <c r="D38" s="50" t="s">
        <v>33</v>
      </c>
      <c r="E38" s="122"/>
      <c r="F38" s="123"/>
      <c r="G38" s="123"/>
      <c r="H38" s="123"/>
      <c r="I38" s="124"/>
    </row>
    <row r="39" spans="1:9" ht="15.75" thickBot="1" x14ac:dyDescent="0.3">
      <c r="A39" s="10" t="s">
        <v>46</v>
      </c>
      <c r="B39" s="44" t="s">
        <v>54</v>
      </c>
      <c r="C39" s="18">
        <v>10.3</v>
      </c>
      <c r="D39" s="51" t="s">
        <v>33</v>
      </c>
      <c r="E39" s="125"/>
      <c r="F39" s="126"/>
      <c r="G39" s="126"/>
      <c r="H39" s="126"/>
      <c r="I39" s="127"/>
    </row>
    <row r="40" spans="1:9" ht="21.75" thickBot="1" x14ac:dyDescent="0.4">
      <c r="A40" s="151" t="s">
        <v>154</v>
      </c>
      <c r="B40" s="152"/>
      <c r="C40" s="152"/>
      <c r="D40" s="152"/>
      <c r="E40" s="152"/>
      <c r="F40" s="152"/>
      <c r="G40" s="152"/>
      <c r="H40" s="152"/>
      <c r="I40" s="153"/>
    </row>
    <row r="41" spans="1:9" x14ac:dyDescent="0.25">
      <c r="A41" s="142"/>
      <c r="B41" s="143"/>
      <c r="C41" s="143"/>
      <c r="D41" s="143"/>
      <c r="E41" s="143"/>
      <c r="F41" s="143"/>
      <c r="G41" s="143"/>
      <c r="H41" s="143"/>
      <c r="I41" s="144"/>
    </row>
    <row r="42" spans="1:9" x14ac:dyDescent="0.25">
      <c r="A42" s="145"/>
      <c r="B42" s="146"/>
      <c r="C42" s="146"/>
      <c r="D42" s="146"/>
      <c r="E42" s="146"/>
      <c r="F42" s="146"/>
      <c r="G42" s="146"/>
      <c r="H42" s="146"/>
      <c r="I42" s="147"/>
    </row>
    <row r="43" spans="1:9" x14ac:dyDescent="0.25">
      <c r="A43" s="145"/>
      <c r="B43" s="146"/>
      <c r="C43" s="146"/>
      <c r="D43" s="146"/>
      <c r="E43" s="146"/>
      <c r="F43" s="146"/>
      <c r="G43" s="146"/>
      <c r="H43" s="146"/>
      <c r="I43" s="147"/>
    </row>
    <row r="44" spans="1:9" x14ac:dyDescent="0.25">
      <c r="A44" s="145"/>
      <c r="B44" s="146"/>
      <c r="C44" s="146"/>
      <c r="D44" s="146"/>
      <c r="E44" s="146"/>
      <c r="F44" s="146"/>
      <c r="G44" s="146"/>
      <c r="H44" s="146"/>
      <c r="I44" s="147"/>
    </row>
    <row r="45" spans="1:9" x14ac:dyDescent="0.25">
      <c r="A45" s="145"/>
      <c r="B45" s="146"/>
      <c r="C45" s="146"/>
      <c r="D45" s="146"/>
      <c r="E45" s="146"/>
      <c r="F45" s="146"/>
      <c r="G45" s="146"/>
      <c r="H45" s="146"/>
      <c r="I45" s="147"/>
    </row>
    <row r="46" spans="1:9" x14ac:dyDescent="0.25">
      <c r="A46" s="145"/>
      <c r="B46" s="146"/>
      <c r="C46" s="146"/>
      <c r="D46" s="146"/>
      <c r="E46" s="146"/>
      <c r="F46" s="146"/>
      <c r="G46" s="146"/>
      <c r="H46" s="146"/>
      <c r="I46" s="147"/>
    </row>
    <row r="47" spans="1:9" x14ac:dyDescent="0.25">
      <c r="A47" s="145"/>
      <c r="B47" s="146"/>
      <c r="C47" s="146"/>
      <c r="D47" s="146"/>
      <c r="E47" s="146"/>
      <c r="F47" s="146"/>
      <c r="G47" s="146"/>
      <c r="H47" s="146"/>
      <c r="I47" s="147"/>
    </row>
    <row r="48" spans="1:9" x14ac:dyDescent="0.25">
      <c r="A48" s="145"/>
      <c r="B48" s="146"/>
      <c r="C48" s="146"/>
      <c r="D48" s="146"/>
      <c r="E48" s="146"/>
      <c r="F48" s="146"/>
      <c r="G48" s="146"/>
      <c r="H48" s="146"/>
      <c r="I48" s="147"/>
    </row>
    <row r="49" spans="1:9" x14ac:dyDescent="0.25">
      <c r="A49" s="145"/>
      <c r="B49" s="146"/>
      <c r="C49" s="146"/>
      <c r="D49" s="146"/>
      <c r="E49" s="146"/>
      <c r="F49" s="146"/>
      <c r="G49" s="146"/>
      <c r="H49" s="146"/>
      <c r="I49" s="147"/>
    </row>
    <row r="50" spans="1:9" x14ac:dyDescent="0.25">
      <c r="A50" s="145"/>
      <c r="B50" s="146"/>
      <c r="C50" s="146"/>
      <c r="D50" s="146"/>
      <c r="E50" s="146"/>
      <c r="F50" s="146"/>
      <c r="G50" s="146"/>
      <c r="H50" s="146"/>
      <c r="I50" s="147"/>
    </row>
    <row r="51" spans="1:9" x14ac:dyDescent="0.25">
      <c r="A51" s="145"/>
      <c r="B51" s="146"/>
      <c r="C51" s="146"/>
      <c r="D51" s="146"/>
      <c r="E51" s="146"/>
      <c r="F51" s="146"/>
      <c r="G51" s="146"/>
      <c r="H51" s="146"/>
      <c r="I51" s="147"/>
    </row>
    <row r="52" spans="1:9" x14ac:dyDescent="0.25">
      <c r="A52" s="145"/>
      <c r="B52" s="146"/>
      <c r="C52" s="146"/>
      <c r="D52" s="146"/>
      <c r="E52" s="146"/>
      <c r="F52" s="146"/>
      <c r="G52" s="146"/>
      <c r="H52" s="146"/>
      <c r="I52" s="147"/>
    </row>
    <row r="53" spans="1:9" x14ac:dyDescent="0.25">
      <c r="A53" s="145"/>
      <c r="B53" s="146"/>
      <c r="C53" s="146"/>
      <c r="D53" s="146"/>
      <c r="E53" s="146"/>
      <c r="F53" s="146"/>
      <c r="G53" s="146"/>
      <c r="H53" s="146"/>
      <c r="I53" s="147"/>
    </row>
    <row r="54" spans="1:9" x14ac:dyDescent="0.25">
      <c r="A54" s="145"/>
      <c r="B54" s="146"/>
      <c r="C54" s="146"/>
      <c r="D54" s="146"/>
      <c r="E54" s="146"/>
      <c r="F54" s="146"/>
      <c r="G54" s="146"/>
      <c r="H54" s="146"/>
      <c r="I54" s="147"/>
    </row>
    <row r="55" spans="1:9" x14ac:dyDescent="0.25">
      <c r="A55" s="145"/>
      <c r="B55" s="146"/>
      <c r="C55" s="146"/>
      <c r="D55" s="146"/>
      <c r="E55" s="146"/>
      <c r="F55" s="146"/>
      <c r="G55" s="146"/>
      <c r="H55" s="146"/>
      <c r="I55" s="147"/>
    </row>
    <row r="56" spans="1:9" x14ac:dyDescent="0.25">
      <c r="A56" s="145"/>
      <c r="B56" s="146"/>
      <c r="C56" s="146"/>
      <c r="D56" s="146"/>
      <c r="E56" s="146"/>
      <c r="F56" s="146"/>
      <c r="G56" s="146"/>
      <c r="H56" s="146"/>
      <c r="I56" s="147"/>
    </row>
    <row r="57" spans="1:9" x14ac:dyDescent="0.25">
      <c r="A57" s="145"/>
      <c r="B57" s="146"/>
      <c r="C57" s="146"/>
      <c r="D57" s="146"/>
      <c r="E57" s="146"/>
      <c r="F57" s="146"/>
      <c r="G57" s="146"/>
      <c r="H57" s="146"/>
      <c r="I57" s="147"/>
    </row>
    <row r="58" spans="1:9" x14ac:dyDescent="0.25">
      <c r="A58" s="145"/>
      <c r="B58" s="146"/>
      <c r="C58" s="146"/>
      <c r="D58" s="146"/>
      <c r="E58" s="146"/>
      <c r="F58" s="146"/>
      <c r="G58" s="146"/>
      <c r="H58" s="146"/>
      <c r="I58" s="147"/>
    </row>
    <row r="59" spans="1:9" x14ac:dyDescent="0.25">
      <c r="A59" s="145"/>
      <c r="B59" s="146"/>
      <c r="C59" s="146"/>
      <c r="D59" s="146"/>
      <c r="E59" s="146"/>
      <c r="F59" s="146"/>
      <c r="G59" s="146"/>
      <c r="H59" s="146"/>
      <c r="I59" s="147"/>
    </row>
    <row r="60" spans="1:9" x14ac:dyDescent="0.25">
      <c r="A60" s="145"/>
      <c r="B60" s="146"/>
      <c r="C60" s="146"/>
      <c r="D60" s="146"/>
      <c r="E60" s="146"/>
      <c r="F60" s="146"/>
      <c r="G60" s="146"/>
      <c r="H60" s="146"/>
      <c r="I60" s="147"/>
    </row>
    <row r="61" spans="1:9" x14ac:dyDescent="0.25">
      <c r="A61" s="145"/>
      <c r="B61" s="146"/>
      <c r="C61" s="146"/>
      <c r="D61" s="146"/>
      <c r="E61" s="146"/>
      <c r="F61" s="146"/>
      <c r="G61" s="146"/>
      <c r="H61" s="146"/>
      <c r="I61" s="147"/>
    </row>
    <row r="62" spans="1:9" x14ac:dyDescent="0.25">
      <c r="A62" s="145"/>
      <c r="B62" s="146"/>
      <c r="C62" s="146"/>
      <c r="D62" s="146"/>
      <c r="E62" s="146"/>
      <c r="F62" s="146"/>
      <c r="G62" s="146"/>
      <c r="H62" s="146"/>
      <c r="I62" s="147"/>
    </row>
    <row r="63" spans="1:9" x14ac:dyDescent="0.25">
      <c r="A63" s="145"/>
      <c r="B63" s="146"/>
      <c r="C63" s="146"/>
      <c r="D63" s="146"/>
      <c r="E63" s="146"/>
      <c r="F63" s="146"/>
      <c r="G63" s="146"/>
      <c r="H63" s="146"/>
      <c r="I63" s="147"/>
    </row>
    <row r="64" spans="1:9" x14ac:dyDescent="0.25">
      <c r="A64" s="145"/>
      <c r="B64" s="146"/>
      <c r="C64" s="146"/>
      <c r="D64" s="146"/>
      <c r="E64" s="146"/>
      <c r="F64" s="146"/>
      <c r="G64" s="146"/>
      <c r="H64" s="146"/>
      <c r="I64" s="147"/>
    </row>
    <row r="65" spans="1:9" x14ac:dyDescent="0.25">
      <c r="A65" s="145"/>
      <c r="B65" s="146"/>
      <c r="C65" s="146"/>
      <c r="D65" s="146"/>
      <c r="E65" s="146"/>
      <c r="F65" s="146"/>
      <c r="G65" s="146"/>
      <c r="H65" s="146"/>
      <c r="I65" s="147"/>
    </row>
    <row r="66" spans="1:9" ht="15.75" thickBot="1" x14ac:dyDescent="0.3">
      <c r="A66" s="148"/>
      <c r="B66" s="149"/>
      <c r="C66" s="149"/>
      <c r="D66" s="149"/>
      <c r="E66" s="149"/>
      <c r="F66" s="149"/>
      <c r="G66" s="149"/>
      <c r="H66" s="149"/>
      <c r="I66" s="150"/>
    </row>
    <row r="67" spans="1:9" ht="21.75" thickBot="1" x14ac:dyDescent="0.4">
      <c r="A67" s="151" t="s">
        <v>155</v>
      </c>
      <c r="B67" s="152"/>
      <c r="C67" s="152"/>
      <c r="D67" s="152"/>
      <c r="E67" s="152"/>
      <c r="F67" s="152"/>
      <c r="G67" s="152"/>
      <c r="H67" s="152"/>
      <c r="I67" s="153"/>
    </row>
    <row r="68" spans="1:9" x14ac:dyDescent="0.25">
      <c r="A68" s="142"/>
      <c r="B68" s="143"/>
      <c r="C68" s="143"/>
      <c r="D68" s="143"/>
      <c r="E68" s="143"/>
      <c r="F68" s="143"/>
      <c r="G68" s="143"/>
      <c r="H68" s="143"/>
      <c r="I68" s="144"/>
    </row>
    <row r="69" spans="1:9" x14ac:dyDescent="0.25">
      <c r="A69" s="145"/>
      <c r="B69" s="146"/>
      <c r="C69" s="146"/>
      <c r="D69" s="146"/>
      <c r="E69" s="146"/>
      <c r="F69" s="146"/>
      <c r="G69" s="146"/>
      <c r="H69" s="146"/>
      <c r="I69" s="147"/>
    </row>
    <row r="70" spans="1:9" x14ac:dyDescent="0.25">
      <c r="A70" s="145"/>
      <c r="B70" s="146"/>
      <c r="C70" s="146"/>
      <c r="D70" s="146"/>
      <c r="E70" s="146"/>
      <c r="F70" s="146"/>
      <c r="G70" s="146"/>
      <c r="H70" s="146"/>
      <c r="I70" s="147"/>
    </row>
    <row r="71" spans="1:9" x14ac:dyDescent="0.25">
      <c r="A71" s="145"/>
      <c r="B71" s="146"/>
      <c r="C71" s="146"/>
      <c r="D71" s="146"/>
      <c r="E71" s="146"/>
      <c r="F71" s="146"/>
      <c r="G71" s="146"/>
      <c r="H71" s="146"/>
      <c r="I71" s="147"/>
    </row>
    <row r="72" spans="1:9" x14ac:dyDescent="0.25">
      <c r="A72" s="145"/>
      <c r="B72" s="146"/>
      <c r="C72" s="146"/>
      <c r="D72" s="146"/>
      <c r="E72" s="146"/>
      <c r="F72" s="146"/>
      <c r="G72" s="146"/>
      <c r="H72" s="146"/>
      <c r="I72" s="147"/>
    </row>
    <row r="73" spans="1:9" x14ac:dyDescent="0.25">
      <c r="A73" s="145"/>
      <c r="B73" s="146"/>
      <c r="C73" s="146"/>
      <c r="D73" s="146"/>
      <c r="E73" s="146"/>
      <c r="F73" s="146"/>
      <c r="G73" s="146"/>
      <c r="H73" s="146"/>
      <c r="I73" s="147"/>
    </row>
    <row r="74" spans="1:9" x14ac:dyDescent="0.25">
      <c r="A74" s="145"/>
      <c r="B74" s="146"/>
      <c r="C74" s="146"/>
      <c r="D74" s="146"/>
      <c r="E74" s="146"/>
      <c r="F74" s="146"/>
      <c r="G74" s="146"/>
      <c r="H74" s="146"/>
      <c r="I74" s="147"/>
    </row>
    <row r="75" spans="1:9" x14ac:dyDescent="0.25">
      <c r="A75" s="145"/>
      <c r="B75" s="146"/>
      <c r="C75" s="146"/>
      <c r="D75" s="146"/>
      <c r="E75" s="146"/>
      <c r="F75" s="146"/>
      <c r="G75" s="146"/>
      <c r="H75" s="146"/>
      <c r="I75" s="147"/>
    </row>
    <row r="76" spans="1:9" x14ac:dyDescent="0.25">
      <c r="A76" s="145"/>
      <c r="B76" s="146"/>
      <c r="C76" s="146"/>
      <c r="D76" s="146"/>
      <c r="E76" s="146"/>
      <c r="F76" s="146"/>
      <c r="G76" s="146"/>
      <c r="H76" s="146"/>
      <c r="I76" s="147"/>
    </row>
    <row r="77" spans="1:9" x14ac:dyDescent="0.25">
      <c r="A77" s="145"/>
      <c r="B77" s="146"/>
      <c r="C77" s="146"/>
      <c r="D77" s="146"/>
      <c r="E77" s="146"/>
      <c r="F77" s="146"/>
      <c r="G77" s="146"/>
      <c r="H77" s="146"/>
      <c r="I77" s="147"/>
    </row>
    <row r="78" spans="1:9" x14ac:dyDescent="0.25">
      <c r="A78" s="145"/>
      <c r="B78" s="146"/>
      <c r="C78" s="146"/>
      <c r="D78" s="146"/>
      <c r="E78" s="146"/>
      <c r="F78" s="146"/>
      <c r="G78" s="146"/>
      <c r="H78" s="146"/>
      <c r="I78" s="147"/>
    </row>
    <row r="79" spans="1:9" x14ac:dyDescent="0.25">
      <c r="A79" s="145"/>
      <c r="B79" s="146"/>
      <c r="C79" s="146"/>
      <c r="D79" s="146"/>
      <c r="E79" s="146"/>
      <c r="F79" s="146"/>
      <c r="G79" s="146"/>
      <c r="H79" s="146"/>
      <c r="I79" s="147"/>
    </row>
    <row r="80" spans="1:9" x14ac:dyDescent="0.25">
      <c r="A80" s="145"/>
      <c r="B80" s="146"/>
      <c r="C80" s="146"/>
      <c r="D80" s="146"/>
      <c r="E80" s="146"/>
      <c r="F80" s="146"/>
      <c r="G80" s="146"/>
      <c r="H80" s="146"/>
      <c r="I80" s="147"/>
    </row>
    <row r="81" spans="1:9" x14ac:dyDescent="0.25">
      <c r="A81" s="145"/>
      <c r="B81" s="146"/>
      <c r="C81" s="146"/>
      <c r="D81" s="146"/>
      <c r="E81" s="146"/>
      <c r="F81" s="146"/>
      <c r="G81" s="146"/>
      <c r="H81" s="146"/>
      <c r="I81" s="147"/>
    </row>
    <row r="82" spans="1:9" x14ac:dyDescent="0.25">
      <c r="A82" s="145"/>
      <c r="B82" s="146"/>
      <c r="C82" s="146"/>
      <c r="D82" s="146"/>
      <c r="E82" s="146"/>
      <c r="F82" s="146"/>
      <c r="G82" s="146"/>
      <c r="H82" s="146"/>
      <c r="I82" s="147"/>
    </row>
    <row r="83" spans="1:9" x14ac:dyDescent="0.25">
      <c r="A83" s="145"/>
      <c r="B83" s="146"/>
      <c r="C83" s="146"/>
      <c r="D83" s="146"/>
      <c r="E83" s="146"/>
      <c r="F83" s="146"/>
      <c r="G83" s="146"/>
      <c r="H83" s="146"/>
      <c r="I83" s="147"/>
    </row>
    <row r="84" spans="1:9" x14ac:dyDescent="0.25">
      <c r="A84" s="145"/>
      <c r="B84" s="146"/>
      <c r="C84" s="146"/>
      <c r="D84" s="146"/>
      <c r="E84" s="146"/>
      <c r="F84" s="146"/>
      <c r="G84" s="146"/>
      <c r="H84" s="146"/>
      <c r="I84" s="147"/>
    </row>
    <row r="85" spans="1:9" x14ac:dyDescent="0.25">
      <c r="A85" s="145"/>
      <c r="B85" s="146"/>
      <c r="C85" s="146"/>
      <c r="D85" s="146"/>
      <c r="E85" s="146"/>
      <c r="F85" s="146"/>
      <c r="G85" s="146"/>
      <c r="H85" s="146"/>
      <c r="I85" s="147"/>
    </row>
    <row r="86" spans="1:9" x14ac:dyDescent="0.25">
      <c r="A86" s="145"/>
      <c r="B86" s="146"/>
      <c r="C86" s="146"/>
      <c r="D86" s="146"/>
      <c r="E86" s="146"/>
      <c r="F86" s="146"/>
      <c r="G86" s="146"/>
      <c r="H86" s="146"/>
      <c r="I86" s="147"/>
    </row>
    <row r="87" spans="1:9" x14ac:dyDescent="0.25">
      <c r="A87" s="145"/>
      <c r="B87" s="146"/>
      <c r="C87" s="146"/>
      <c r="D87" s="146"/>
      <c r="E87" s="146"/>
      <c r="F87" s="146"/>
      <c r="G87" s="146"/>
      <c r="H87" s="146"/>
      <c r="I87" s="147"/>
    </row>
    <row r="88" spans="1:9" x14ac:dyDescent="0.25">
      <c r="A88" s="145"/>
      <c r="B88" s="146"/>
      <c r="C88" s="146"/>
      <c r="D88" s="146"/>
      <c r="E88" s="146"/>
      <c r="F88" s="146"/>
      <c r="G88" s="146"/>
      <c r="H88" s="146"/>
      <c r="I88" s="147"/>
    </row>
    <row r="89" spans="1:9" x14ac:dyDescent="0.25">
      <c r="A89" s="145"/>
      <c r="B89" s="146"/>
      <c r="C89" s="146"/>
      <c r="D89" s="146"/>
      <c r="E89" s="146"/>
      <c r="F89" s="146"/>
      <c r="G89" s="146"/>
      <c r="H89" s="146"/>
      <c r="I89" s="147"/>
    </row>
    <row r="90" spans="1:9" x14ac:dyDescent="0.25">
      <c r="A90" s="145"/>
      <c r="B90" s="146"/>
      <c r="C90" s="146"/>
      <c r="D90" s="146"/>
      <c r="E90" s="146"/>
      <c r="F90" s="146"/>
      <c r="G90" s="146"/>
      <c r="H90" s="146"/>
      <c r="I90" s="147"/>
    </row>
    <row r="91" spans="1:9" x14ac:dyDescent="0.25">
      <c r="A91" s="145"/>
      <c r="B91" s="146"/>
      <c r="C91" s="146"/>
      <c r="D91" s="146"/>
      <c r="E91" s="146"/>
      <c r="F91" s="146"/>
      <c r="G91" s="146"/>
      <c r="H91" s="146"/>
      <c r="I91" s="147"/>
    </row>
    <row r="92" spans="1:9" x14ac:dyDescent="0.25">
      <c r="A92" s="145"/>
      <c r="B92" s="146"/>
      <c r="C92" s="146"/>
      <c r="D92" s="146"/>
      <c r="E92" s="146"/>
      <c r="F92" s="146"/>
      <c r="G92" s="146"/>
      <c r="H92" s="146"/>
      <c r="I92" s="147"/>
    </row>
    <row r="93" spans="1:9" ht="15.75" thickBot="1" x14ac:dyDescent="0.3">
      <c r="A93" s="148"/>
      <c r="B93" s="149"/>
      <c r="C93" s="149"/>
      <c r="D93" s="149"/>
      <c r="E93" s="149"/>
      <c r="F93" s="149"/>
      <c r="G93" s="149"/>
      <c r="H93" s="149"/>
      <c r="I93" s="150"/>
    </row>
  </sheetData>
  <mergeCells count="23">
    <mergeCell ref="A14:D14"/>
    <mergeCell ref="A19:D19"/>
    <mergeCell ref="A32:D32"/>
    <mergeCell ref="A67:I67"/>
    <mergeCell ref="A68:I93"/>
    <mergeCell ref="E18:I39"/>
    <mergeCell ref="E17:I17"/>
    <mergeCell ref="A40:I40"/>
    <mergeCell ref="A41:I66"/>
    <mergeCell ref="H7:H8"/>
    <mergeCell ref="I7:I8"/>
    <mergeCell ref="A3:I5"/>
    <mergeCell ref="A1:I2"/>
    <mergeCell ref="F6:G6"/>
    <mergeCell ref="H6:I6"/>
    <mergeCell ref="A8:D8"/>
    <mergeCell ref="F7:F8"/>
    <mergeCell ref="G7:G8"/>
    <mergeCell ref="B9:D9"/>
    <mergeCell ref="B10:D10"/>
    <mergeCell ref="B11:D11"/>
    <mergeCell ref="A6:D7"/>
    <mergeCell ref="E7:E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Caso1_Var. Espesor aislante</vt:lpstr>
      <vt:lpstr>Caso2_Var. Cant. liq. inicial</vt:lpstr>
      <vt:lpstr>Caso3_Var. de la epoca del año</vt:lpstr>
      <vt:lpstr>Caso4. Var. Tipo de aislante</vt:lpstr>
      <vt:lpstr>Caso5_Var. Dimensiones</vt:lpstr>
      <vt:lpstr>Caso6_Var. de la localidad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Lagos</dc:creator>
  <cp:lastModifiedBy>Alejandra Orellana</cp:lastModifiedBy>
  <dcterms:created xsi:type="dcterms:W3CDTF">2022-09-28T15:30:36Z</dcterms:created>
  <dcterms:modified xsi:type="dcterms:W3CDTF">2023-01-25T13:29:49Z</dcterms:modified>
</cp:coreProperties>
</file>