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cortesz\OneDrive - chilquinta.cl\Documentos\MEMORIA\MEMORIA CON ANEXOS\"/>
    </mc:Choice>
  </mc:AlternateContent>
  <xr:revisionPtr revIDLastSave="2" documentId="8_{2A66D05F-7502-493B-9E7F-816FA1E20870}" xr6:coauthVersionLast="36" xr6:coauthVersionMax="36" xr10:uidLastSave="{85F33ACD-E83A-4805-82EE-7580D6CD0441}"/>
  <bookViews>
    <workbookView xWindow="-720" yWindow="1515" windowWidth="9240" windowHeight="6330" tabRatio="536" firstSheet="3" activeTab="3" xr2:uid="{00000000-000D-0000-FFFF-FFFF00000000}"/>
  </bookViews>
  <sheets>
    <sheet name="Hoja2" sheetId="19" state="hidden" r:id="rId1"/>
    <sheet name="Hoja1" sheetId="18" state="hidden" r:id="rId2"/>
    <sheet name="Hoja3" sheetId="29" state="hidden" r:id="rId3"/>
    <sheet name="Tapa Doc" sheetId="44" r:id="rId4"/>
    <sheet name="CARGA" sheetId="43" r:id="rId5"/>
    <sheet name="TRASVASIJE" sheetId="46" r:id="rId6"/>
    <sheet name="DOSIFICACIÓN" sheetId="42" r:id="rId7"/>
  </sheets>
  <externalReferences>
    <externalReference r:id="rId8"/>
    <externalReference r:id="rId9"/>
    <externalReference r:id="rId10"/>
    <externalReference r:id="rId11"/>
    <externalReference r:id="rId12"/>
  </externalReferences>
  <definedNames>
    <definedName name="\A" localSheetId="4">#REF!</definedName>
    <definedName name="\A" localSheetId="6">#REF!</definedName>
    <definedName name="\A" localSheetId="3">#REF!</definedName>
    <definedName name="\A" localSheetId="5">#REF!</definedName>
    <definedName name="\A">#REF!</definedName>
    <definedName name="\Q" localSheetId="4">#REF!</definedName>
    <definedName name="\Q" localSheetId="6">#REF!</definedName>
    <definedName name="\Q" localSheetId="5">#REF!</definedName>
    <definedName name="\Q">#REF!</definedName>
    <definedName name="___F" localSheetId="4">[1]DIR!#REF!</definedName>
    <definedName name="___F" localSheetId="6">[1]DIR!#REF!</definedName>
    <definedName name="___F" localSheetId="3">[2]DIR!#REF!</definedName>
    <definedName name="___F" localSheetId="5">[1]DIR!#REF!</definedName>
    <definedName name="___F">[1]DIR!#REF!</definedName>
    <definedName name="___HRS1" localSheetId="4">#REF!</definedName>
    <definedName name="___HRS1" localSheetId="6">#REF!</definedName>
    <definedName name="___HRS1" localSheetId="3">#REF!</definedName>
    <definedName name="___HRS1" localSheetId="5">#REF!</definedName>
    <definedName name="___HRS1">#REF!</definedName>
    <definedName name="___HRS10" localSheetId="4">#REF!</definedName>
    <definedName name="___HRS10" localSheetId="6">#REF!</definedName>
    <definedName name="___HRS10" localSheetId="5">#REF!</definedName>
    <definedName name="___HRS10">#REF!</definedName>
    <definedName name="___HRS11" localSheetId="4">#REF!</definedName>
    <definedName name="___HRS11" localSheetId="6">#REF!</definedName>
    <definedName name="___HRS11" localSheetId="5">#REF!</definedName>
    <definedName name="___HRS11">#REF!</definedName>
    <definedName name="___HRS12" localSheetId="4">#REF!</definedName>
    <definedName name="___HRS12" localSheetId="6">#REF!</definedName>
    <definedName name="___HRS12" localSheetId="5">#REF!</definedName>
    <definedName name="___HRS12">#REF!</definedName>
    <definedName name="___HRS13" localSheetId="4">#REF!</definedName>
    <definedName name="___HRS13" localSheetId="6">#REF!</definedName>
    <definedName name="___HRS13" localSheetId="5">#REF!</definedName>
    <definedName name="___HRS13">#REF!</definedName>
    <definedName name="___HRS14" localSheetId="4">#REF!</definedName>
    <definedName name="___HRS14" localSheetId="6">#REF!</definedName>
    <definedName name="___HRS14" localSheetId="5">#REF!</definedName>
    <definedName name="___HRS14">#REF!</definedName>
    <definedName name="___HRS15" localSheetId="4">#REF!</definedName>
    <definedName name="___HRS15" localSheetId="6">#REF!</definedName>
    <definedName name="___HRS15" localSheetId="5">#REF!</definedName>
    <definedName name="___HRS15">#REF!</definedName>
    <definedName name="___HRS16" localSheetId="4">#REF!</definedName>
    <definedName name="___HRS16" localSheetId="6">#REF!</definedName>
    <definedName name="___HRS16" localSheetId="5">#REF!</definedName>
    <definedName name="___HRS16">#REF!</definedName>
    <definedName name="___HRS17" localSheetId="4">#REF!</definedName>
    <definedName name="___HRS17" localSheetId="6">#REF!</definedName>
    <definedName name="___HRS17" localSheetId="5">#REF!</definedName>
    <definedName name="___HRS17">#REF!</definedName>
    <definedName name="___HRS18" localSheetId="4">#REF!</definedName>
    <definedName name="___HRS18" localSheetId="6">#REF!</definedName>
    <definedName name="___HRS18" localSheetId="5">#REF!</definedName>
    <definedName name="___HRS18">#REF!</definedName>
    <definedName name="___HRS19" localSheetId="4">#REF!</definedName>
    <definedName name="___HRS19" localSheetId="6">#REF!</definedName>
    <definedName name="___HRS19" localSheetId="5">#REF!</definedName>
    <definedName name="___HRS19">#REF!</definedName>
    <definedName name="___HRS2" localSheetId="4">#REF!</definedName>
    <definedName name="___HRS2" localSheetId="6">#REF!</definedName>
    <definedName name="___HRS2" localSheetId="5">#REF!</definedName>
    <definedName name="___HRS2">#REF!</definedName>
    <definedName name="___HRS20" localSheetId="4">#REF!</definedName>
    <definedName name="___HRS20" localSheetId="6">#REF!</definedName>
    <definedName name="___HRS20" localSheetId="5">#REF!</definedName>
    <definedName name="___HRS20">#REF!</definedName>
    <definedName name="___HRS21" localSheetId="4">#REF!</definedName>
    <definedName name="___HRS21" localSheetId="6">#REF!</definedName>
    <definedName name="___HRS21" localSheetId="5">#REF!</definedName>
    <definedName name="___HRS21">#REF!</definedName>
    <definedName name="___HRS22" localSheetId="4">#REF!</definedName>
    <definedName name="___HRS22" localSheetId="6">#REF!</definedName>
    <definedName name="___HRS22" localSheetId="5">#REF!</definedName>
    <definedName name="___HRS22">#REF!</definedName>
    <definedName name="___HRS23" localSheetId="4">#REF!</definedName>
    <definedName name="___HRS23" localSheetId="6">#REF!</definedName>
    <definedName name="___HRS23" localSheetId="5">#REF!</definedName>
    <definedName name="___HRS23">#REF!</definedName>
    <definedName name="___HRS24" localSheetId="4">#REF!</definedName>
    <definedName name="___HRS24" localSheetId="6">#REF!</definedName>
    <definedName name="___HRS24" localSheetId="5">#REF!</definedName>
    <definedName name="___HRS24">#REF!</definedName>
    <definedName name="___HRS25" localSheetId="4">#REF!</definedName>
    <definedName name="___HRS25" localSheetId="6">#REF!</definedName>
    <definedName name="___HRS25" localSheetId="5">#REF!</definedName>
    <definedName name="___HRS25">#REF!</definedName>
    <definedName name="___HRS26" localSheetId="4">#REF!</definedName>
    <definedName name="___HRS26" localSheetId="6">#REF!</definedName>
    <definedName name="___HRS26" localSheetId="5">#REF!</definedName>
    <definedName name="___HRS26">#REF!</definedName>
    <definedName name="___HRS27" localSheetId="4">#REF!</definedName>
    <definedName name="___HRS27" localSheetId="6">#REF!</definedName>
    <definedName name="___HRS27" localSheetId="5">#REF!</definedName>
    <definedName name="___HRS27">#REF!</definedName>
    <definedName name="___HRS28" localSheetId="4">#REF!</definedName>
    <definedName name="___HRS28" localSheetId="6">#REF!</definedName>
    <definedName name="___HRS28" localSheetId="5">#REF!</definedName>
    <definedName name="___HRS28">#REF!</definedName>
    <definedName name="___HRS29" localSheetId="4">#REF!</definedName>
    <definedName name="___HRS29" localSheetId="6">#REF!</definedName>
    <definedName name="___HRS29" localSheetId="5">#REF!</definedName>
    <definedName name="___HRS29">#REF!</definedName>
    <definedName name="___HRS3" localSheetId="4">#REF!</definedName>
    <definedName name="___HRS3" localSheetId="6">#REF!</definedName>
    <definedName name="___HRS3" localSheetId="5">#REF!</definedName>
    <definedName name="___HRS3">#REF!</definedName>
    <definedName name="___HRS4" localSheetId="4">#REF!</definedName>
    <definedName name="___HRS4" localSheetId="6">#REF!</definedName>
    <definedName name="___HRS4" localSheetId="5">#REF!</definedName>
    <definedName name="___HRS4">#REF!</definedName>
    <definedName name="___HRS5" localSheetId="4">#REF!</definedName>
    <definedName name="___HRS5" localSheetId="6">#REF!</definedName>
    <definedName name="___HRS5" localSheetId="5">#REF!</definedName>
    <definedName name="___HRS5">#REF!</definedName>
    <definedName name="___HRS6" localSheetId="4">#REF!</definedName>
    <definedName name="___HRS6" localSheetId="6">#REF!</definedName>
    <definedName name="___HRS6" localSheetId="5">#REF!</definedName>
    <definedName name="___HRS6">#REF!</definedName>
    <definedName name="___HRS7" localSheetId="4">#REF!</definedName>
    <definedName name="___HRS7" localSheetId="6">#REF!</definedName>
    <definedName name="___HRS7" localSheetId="5">#REF!</definedName>
    <definedName name="___HRS7">#REF!</definedName>
    <definedName name="___HRS8" localSheetId="4">#REF!</definedName>
    <definedName name="___HRS8" localSheetId="6">#REF!</definedName>
    <definedName name="___HRS8" localSheetId="5">#REF!</definedName>
    <definedName name="___HRS8">#REF!</definedName>
    <definedName name="___HRS9" localSheetId="4">#REF!</definedName>
    <definedName name="___HRS9" localSheetId="6">#REF!</definedName>
    <definedName name="___HRS9" localSheetId="5">#REF!</definedName>
    <definedName name="___HRS9">#REF!</definedName>
    <definedName name="__123Graph_X" localSheetId="4" hidden="1">[3]Engineering!#REF!</definedName>
    <definedName name="__123Graph_X" localSheetId="6" hidden="1">[3]Engineering!#REF!</definedName>
    <definedName name="__123Graph_X" localSheetId="5" hidden="1">[3]Engineering!#REF!</definedName>
    <definedName name="__123Graph_X" hidden="1">[3]Engineering!#REF!</definedName>
    <definedName name="__F" localSheetId="4">[1]DIR!#REF!</definedName>
    <definedName name="__F" localSheetId="6">[1]DIR!#REF!</definedName>
    <definedName name="__F" localSheetId="3">[2]DIR!#REF!</definedName>
    <definedName name="__F" localSheetId="5">[1]DIR!#REF!</definedName>
    <definedName name="__F">[1]DIR!#REF!</definedName>
    <definedName name="__HRS1" localSheetId="4">#REF!</definedName>
    <definedName name="__HRS1" localSheetId="6">#REF!</definedName>
    <definedName name="__HRS1" localSheetId="3">#REF!</definedName>
    <definedName name="__HRS1" localSheetId="5">#REF!</definedName>
    <definedName name="__HRS1">#REF!</definedName>
    <definedName name="__HRS10" localSheetId="4">#REF!</definedName>
    <definedName name="__HRS10" localSheetId="6">#REF!</definedName>
    <definedName name="__HRS10" localSheetId="5">#REF!</definedName>
    <definedName name="__HRS10">#REF!</definedName>
    <definedName name="__HRS11" localSheetId="4">#REF!</definedName>
    <definedName name="__HRS11" localSheetId="6">#REF!</definedName>
    <definedName name="__HRS11" localSheetId="5">#REF!</definedName>
    <definedName name="__HRS11">#REF!</definedName>
    <definedName name="__HRS12" localSheetId="4">#REF!</definedName>
    <definedName name="__HRS12" localSheetId="6">#REF!</definedName>
    <definedName name="__HRS12" localSheetId="5">#REF!</definedName>
    <definedName name="__HRS12">#REF!</definedName>
    <definedName name="__HRS13" localSheetId="4">#REF!</definedName>
    <definedName name="__HRS13" localSheetId="6">#REF!</definedName>
    <definedName name="__HRS13" localSheetId="5">#REF!</definedName>
    <definedName name="__HRS13">#REF!</definedName>
    <definedName name="__HRS14" localSheetId="4">#REF!</definedName>
    <definedName name="__HRS14" localSheetId="6">#REF!</definedName>
    <definedName name="__HRS14" localSheetId="5">#REF!</definedName>
    <definedName name="__HRS14">#REF!</definedName>
    <definedName name="__HRS15" localSheetId="4">#REF!</definedName>
    <definedName name="__HRS15" localSheetId="6">#REF!</definedName>
    <definedName name="__HRS15" localSheetId="5">#REF!</definedName>
    <definedName name="__HRS15">#REF!</definedName>
    <definedName name="__HRS16" localSheetId="4">#REF!</definedName>
    <definedName name="__HRS16" localSheetId="6">#REF!</definedName>
    <definedName name="__HRS16" localSheetId="5">#REF!</definedName>
    <definedName name="__HRS16">#REF!</definedName>
    <definedName name="__HRS17" localSheetId="4">#REF!</definedName>
    <definedName name="__HRS17" localSheetId="6">#REF!</definedName>
    <definedName name="__HRS17" localSheetId="5">#REF!</definedName>
    <definedName name="__HRS17">#REF!</definedName>
    <definedName name="__HRS18" localSheetId="4">#REF!</definedName>
    <definedName name="__HRS18" localSheetId="6">#REF!</definedName>
    <definedName name="__HRS18" localSheetId="5">#REF!</definedName>
    <definedName name="__HRS18">#REF!</definedName>
    <definedName name="__HRS19" localSheetId="4">#REF!</definedName>
    <definedName name="__HRS19" localSheetId="6">#REF!</definedName>
    <definedName name="__HRS19" localSheetId="5">#REF!</definedName>
    <definedName name="__HRS19">#REF!</definedName>
    <definedName name="__HRS2" localSheetId="4">#REF!</definedName>
    <definedName name="__HRS2" localSheetId="6">#REF!</definedName>
    <definedName name="__HRS2" localSheetId="5">#REF!</definedName>
    <definedName name="__HRS2">#REF!</definedName>
    <definedName name="__HRS20" localSheetId="4">#REF!</definedName>
    <definedName name="__HRS20" localSheetId="6">#REF!</definedName>
    <definedName name="__HRS20" localSheetId="5">#REF!</definedName>
    <definedName name="__HRS20">#REF!</definedName>
    <definedName name="__HRS21" localSheetId="4">#REF!</definedName>
    <definedName name="__HRS21" localSheetId="6">#REF!</definedName>
    <definedName name="__HRS21" localSheetId="5">#REF!</definedName>
    <definedName name="__HRS21">#REF!</definedName>
    <definedName name="__HRS22" localSheetId="4">#REF!</definedName>
    <definedName name="__HRS22" localSheetId="6">#REF!</definedName>
    <definedName name="__HRS22" localSheetId="5">#REF!</definedName>
    <definedName name="__HRS22">#REF!</definedName>
    <definedName name="__HRS23" localSheetId="4">#REF!</definedName>
    <definedName name="__HRS23" localSheetId="6">#REF!</definedName>
    <definedName name="__HRS23" localSheetId="5">#REF!</definedName>
    <definedName name="__HRS23">#REF!</definedName>
    <definedName name="__HRS24" localSheetId="4">#REF!</definedName>
    <definedName name="__HRS24" localSheetId="6">#REF!</definedName>
    <definedName name="__HRS24" localSheetId="5">#REF!</definedName>
    <definedName name="__HRS24">#REF!</definedName>
    <definedName name="__HRS25" localSheetId="4">#REF!</definedName>
    <definedName name="__HRS25" localSheetId="6">#REF!</definedName>
    <definedName name="__HRS25" localSheetId="5">#REF!</definedName>
    <definedName name="__HRS25">#REF!</definedName>
    <definedName name="__HRS26" localSheetId="4">#REF!</definedName>
    <definedName name="__HRS26" localSheetId="6">#REF!</definedName>
    <definedName name="__HRS26" localSheetId="5">#REF!</definedName>
    <definedName name="__HRS26">#REF!</definedName>
    <definedName name="__HRS27" localSheetId="4">#REF!</definedName>
    <definedName name="__HRS27" localSheetId="6">#REF!</definedName>
    <definedName name="__HRS27" localSheetId="5">#REF!</definedName>
    <definedName name="__HRS27">#REF!</definedName>
    <definedName name="__HRS28" localSheetId="4">#REF!</definedName>
    <definedName name="__HRS28" localSheetId="6">#REF!</definedName>
    <definedName name="__HRS28" localSheetId="5">#REF!</definedName>
    <definedName name="__HRS28">#REF!</definedName>
    <definedName name="__HRS29" localSheetId="4">#REF!</definedName>
    <definedName name="__HRS29" localSheetId="6">#REF!</definedName>
    <definedName name="__HRS29" localSheetId="5">#REF!</definedName>
    <definedName name="__HRS29">#REF!</definedName>
    <definedName name="__HRS3" localSheetId="4">#REF!</definedName>
    <definedName name="__HRS3" localSheetId="6">#REF!</definedName>
    <definedName name="__HRS3" localSheetId="5">#REF!</definedName>
    <definedName name="__HRS3">#REF!</definedName>
    <definedName name="__HRS4" localSheetId="4">#REF!</definedName>
    <definedName name="__HRS4" localSheetId="6">#REF!</definedName>
    <definedName name="__HRS4" localSheetId="5">#REF!</definedName>
    <definedName name="__HRS4">#REF!</definedName>
    <definedName name="__HRS5" localSheetId="4">#REF!</definedName>
    <definedName name="__HRS5" localSheetId="6">#REF!</definedName>
    <definedName name="__HRS5" localSheetId="5">#REF!</definedName>
    <definedName name="__HRS5">#REF!</definedName>
    <definedName name="__HRS6" localSheetId="4">#REF!</definedName>
    <definedName name="__HRS6" localSheetId="6">#REF!</definedName>
    <definedName name="__HRS6" localSheetId="5">#REF!</definedName>
    <definedName name="__HRS6">#REF!</definedName>
    <definedName name="__HRS7" localSheetId="4">#REF!</definedName>
    <definedName name="__HRS7" localSheetId="6">#REF!</definedName>
    <definedName name="__HRS7" localSheetId="5">#REF!</definedName>
    <definedName name="__HRS7">#REF!</definedName>
    <definedName name="__HRS8" localSheetId="4">#REF!</definedName>
    <definedName name="__HRS8" localSheetId="6">#REF!</definedName>
    <definedName name="__HRS8" localSheetId="5">#REF!</definedName>
    <definedName name="__HRS8">#REF!</definedName>
    <definedName name="__HRS9" localSheetId="4">#REF!</definedName>
    <definedName name="__HRS9" localSheetId="6">#REF!</definedName>
    <definedName name="__HRS9" localSheetId="5">#REF!</definedName>
    <definedName name="__HRS9">#REF!</definedName>
    <definedName name="_1__123Graph_ACHART_1A" hidden="1">'[3]Procurement Data'!$CF$260:$CT$260</definedName>
    <definedName name="_2__123Graph_BCHART_1A" hidden="1">'[3]Procurement Data'!$CF$261:$CK$261</definedName>
    <definedName name="_3__123Graph_XCHART_1A" hidden="1">'[3]Procurement Data'!$CF$259:$CT$259</definedName>
    <definedName name="_F" localSheetId="4">[1]DIR!#REF!</definedName>
    <definedName name="_F" localSheetId="6">[1]DIR!#REF!</definedName>
    <definedName name="_F" localSheetId="3">[2]DIR!#REF!</definedName>
    <definedName name="_F" localSheetId="5">[1]DIR!#REF!</definedName>
    <definedName name="_F">[1]DIR!#REF!</definedName>
    <definedName name="_Fill" localSheetId="4" hidden="1">#REF!</definedName>
    <definedName name="_Fill" localSheetId="6" hidden="1">#REF!</definedName>
    <definedName name="_Fill" localSheetId="3" hidden="1">#REF!</definedName>
    <definedName name="_Fill" localSheetId="5" hidden="1">#REF!</definedName>
    <definedName name="_Fill" hidden="1">#REF!</definedName>
    <definedName name="_xlnm._FilterDatabase" localSheetId="6" hidden="1">DOSIFICACIÓN!$A$6:$H$19</definedName>
    <definedName name="_xlnm._FilterDatabase" localSheetId="5" hidden="1">TRASVASIJE!$A$6:$X$11</definedName>
    <definedName name="_HRS1" localSheetId="4">#REF!</definedName>
    <definedName name="_HRS1" localSheetId="6">#REF!</definedName>
    <definedName name="_HRS1" localSheetId="3">#REF!</definedName>
    <definedName name="_HRS1" localSheetId="5">#REF!</definedName>
    <definedName name="_HRS1">#REF!</definedName>
    <definedName name="_HRS10" localSheetId="4">#REF!</definedName>
    <definedName name="_HRS10" localSheetId="6">#REF!</definedName>
    <definedName name="_HRS10" localSheetId="5">#REF!</definedName>
    <definedName name="_HRS10">#REF!</definedName>
    <definedName name="_HRS11" localSheetId="4">#REF!</definedName>
    <definedName name="_HRS11" localSheetId="6">#REF!</definedName>
    <definedName name="_HRS11" localSheetId="5">#REF!</definedName>
    <definedName name="_HRS11">#REF!</definedName>
    <definedName name="_HRS12" localSheetId="4">#REF!</definedName>
    <definedName name="_HRS12" localSheetId="6">#REF!</definedName>
    <definedName name="_HRS12" localSheetId="5">#REF!</definedName>
    <definedName name="_HRS12">#REF!</definedName>
    <definedName name="_HRS13" localSheetId="4">#REF!</definedName>
    <definedName name="_HRS13" localSheetId="6">#REF!</definedName>
    <definedName name="_HRS13" localSheetId="5">#REF!</definedName>
    <definedName name="_HRS13">#REF!</definedName>
    <definedName name="_HRS14" localSheetId="4">#REF!</definedName>
    <definedName name="_HRS14" localSheetId="6">#REF!</definedName>
    <definedName name="_HRS14" localSheetId="5">#REF!</definedName>
    <definedName name="_HRS14">#REF!</definedName>
    <definedName name="_HRS15" localSheetId="4">#REF!</definedName>
    <definedName name="_HRS15" localSheetId="6">#REF!</definedName>
    <definedName name="_HRS15" localSheetId="5">#REF!</definedName>
    <definedName name="_HRS15">#REF!</definedName>
    <definedName name="_HRS16" localSheetId="4">#REF!</definedName>
    <definedName name="_HRS16" localSheetId="6">#REF!</definedName>
    <definedName name="_HRS16" localSheetId="5">#REF!</definedName>
    <definedName name="_HRS16">#REF!</definedName>
    <definedName name="_HRS17" localSheetId="4">#REF!</definedName>
    <definedName name="_HRS17" localSheetId="6">#REF!</definedName>
    <definedName name="_HRS17" localSheetId="5">#REF!</definedName>
    <definedName name="_HRS17">#REF!</definedName>
    <definedName name="_HRS18" localSheetId="4">#REF!</definedName>
    <definedName name="_HRS18" localSheetId="6">#REF!</definedName>
    <definedName name="_HRS18" localSheetId="5">#REF!</definedName>
    <definedName name="_HRS18">#REF!</definedName>
    <definedName name="_HRS19" localSheetId="4">#REF!</definedName>
    <definedName name="_HRS19" localSheetId="6">#REF!</definedName>
    <definedName name="_HRS19" localSheetId="5">#REF!</definedName>
    <definedName name="_HRS19">#REF!</definedName>
    <definedName name="_HRS2" localSheetId="4">#REF!</definedName>
    <definedName name="_HRS2" localSheetId="6">#REF!</definedName>
    <definedName name="_HRS2" localSheetId="5">#REF!</definedName>
    <definedName name="_HRS2">#REF!</definedName>
    <definedName name="_HRS20" localSheetId="4">#REF!</definedName>
    <definedName name="_HRS20" localSheetId="6">#REF!</definedName>
    <definedName name="_HRS20" localSheetId="5">#REF!</definedName>
    <definedName name="_HRS20">#REF!</definedName>
    <definedName name="_HRS21" localSheetId="4">#REF!</definedName>
    <definedName name="_HRS21" localSheetId="6">#REF!</definedName>
    <definedName name="_HRS21" localSheetId="5">#REF!</definedName>
    <definedName name="_HRS21">#REF!</definedName>
    <definedName name="_HRS22" localSheetId="4">#REF!</definedName>
    <definedName name="_HRS22" localSheetId="6">#REF!</definedName>
    <definedName name="_HRS22" localSheetId="5">#REF!</definedName>
    <definedName name="_HRS22">#REF!</definedName>
    <definedName name="_HRS23" localSheetId="4">#REF!</definedName>
    <definedName name="_HRS23" localSheetId="6">#REF!</definedName>
    <definedName name="_HRS23" localSheetId="5">#REF!</definedName>
    <definedName name="_HRS23">#REF!</definedName>
    <definedName name="_HRS24" localSheetId="4">#REF!</definedName>
    <definedName name="_HRS24" localSheetId="6">#REF!</definedName>
    <definedName name="_HRS24" localSheetId="5">#REF!</definedName>
    <definedName name="_HRS24">#REF!</definedName>
    <definedName name="_HRS25" localSheetId="4">#REF!</definedName>
    <definedName name="_HRS25" localSheetId="6">#REF!</definedName>
    <definedName name="_HRS25" localSheetId="5">#REF!</definedName>
    <definedName name="_HRS25">#REF!</definedName>
    <definedName name="_HRS26" localSheetId="4">#REF!</definedName>
    <definedName name="_HRS26" localSheetId="6">#REF!</definedName>
    <definedName name="_HRS26" localSheetId="5">#REF!</definedName>
    <definedName name="_HRS26">#REF!</definedName>
    <definedName name="_HRS27" localSheetId="4">#REF!</definedName>
    <definedName name="_HRS27" localSheetId="6">#REF!</definedName>
    <definedName name="_HRS27" localSheetId="5">#REF!</definedName>
    <definedName name="_HRS27">#REF!</definedName>
    <definedName name="_HRS28" localSheetId="4">#REF!</definedName>
    <definedName name="_HRS28" localSheetId="6">#REF!</definedName>
    <definedName name="_HRS28" localSheetId="5">#REF!</definedName>
    <definedName name="_HRS28">#REF!</definedName>
    <definedName name="_HRS29" localSheetId="4">#REF!</definedName>
    <definedName name="_HRS29" localSheetId="6">#REF!</definedName>
    <definedName name="_HRS29" localSheetId="5">#REF!</definedName>
    <definedName name="_HRS29">#REF!</definedName>
    <definedName name="_HRS3" localSheetId="4">#REF!</definedName>
    <definedName name="_HRS3" localSheetId="6">#REF!</definedName>
    <definedName name="_HRS3" localSheetId="5">#REF!</definedName>
    <definedName name="_HRS3">#REF!</definedName>
    <definedName name="_HRS4" localSheetId="4">#REF!</definedName>
    <definedName name="_HRS4" localSheetId="6">#REF!</definedName>
    <definedName name="_HRS4" localSheetId="5">#REF!</definedName>
    <definedName name="_HRS4">#REF!</definedName>
    <definedName name="_HRS5" localSheetId="4">#REF!</definedName>
    <definedName name="_HRS5" localSheetId="6">#REF!</definedName>
    <definedName name="_HRS5" localSheetId="5">#REF!</definedName>
    <definedName name="_HRS5">#REF!</definedName>
    <definedName name="_HRS6" localSheetId="4">#REF!</definedName>
    <definedName name="_HRS6" localSheetId="6">#REF!</definedName>
    <definedName name="_HRS6" localSheetId="5">#REF!</definedName>
    <definedName name="_HRS6">#REF!</definedName>
    <definedName name="_HRS7" localSheetId="4">#REF!</definedName>
    <definedName name="_HRS7" localSheetId="6">#REF!</definedName>
    <definedName name="_HRS7" localSheetId="5">#REF!</definedName>
    <definedName name="_HRS7">#REF!</definedName>
    <definedName name="_HRS8" localSheetId="4">#REF!</definedName>
    <definedName name="_HRS8" localSheetId="6">#REF!</definedName>
    <definedName name="_HRS8" localSheetId="5">#REF!</definedName>
    <definedName name="_HRS8">#REF!</definedName>
    <definedName name="_HRS9" localSheetId="4">#REF!</definedName>
    <definedName name="_HRS9" localSheetId="6">#REF!</definedName>
    <definedName name="_HRS9" localSheetId="5">#REF!</definedName>
    <definedName name="_HRS9">#REF!</definedName>
    <definedName name="_Key1" localSheetId="4" hidden="1">[3]Input!#REF!</definedName>
    <definedName name="_Key1" localSheetId="6" hidden="1">[3]Input!#REF!</definedName>
    <definedName name="_Key1" localSheetId="5" hidden="1">[3]Input!#REF!</definedName>
    <definedName name="_Key1" hidden="1">[3]Input!#REF!</definedName>
    <definedName name="_Order1" hidden="1">255</definedName>
    <definedName name="_Sort" localSheetId="4" hidden="1">[3]Input!#REF!</definedName>
    <definedName name="_Sort" localSheetId="6" hidden="1">[3]Input!#REF!</definedName>
    <definedName name="_Sort" localSheetId="5" hidden="1">[3]Input!#REF!</definedName>
    <definedName name="_Sort" hidden="1">[3]Input!#REF!</definedName>
    <definedName name="A_impresión_IM" localSheetId="4">'[4]CUADRO DE PRECIOS'!#REF!</definedName>
    <definedName name="A_impresión_IM" localSheetId="6">'[4]CUADRO DE PRECIOS'!#REF!</definedName>
    <definedName name="A_impresión_IM" localSheetId="5">'[4]CUADRO DE PRECIOS'!#REF!</definedName>
    <definedName name="A_impresión_IM">'[4]CUADRO DE PRECIOS'!#REF!</definedName>
    <definedName name="ACT" localSheetId="4">#REF!</definedName>
    <definedName name="ACT" localSheetId="6">#REF!</definedName>
    <definedName name="ACT" localSheetId="3">#REF!</definedName>
    <definedName name="ACT" localSheetId="5">#REF!</definedName>
    <definedName name="ACT">#REF!</definedName>
    <definedName name="AREA" localSheetId="4">#REF!</definedName>
    <definedName name="AREA" localSheetId="6">#REF!</definedName>
    <definedName name="AREA" localSheetId="5">#REF!</definedName>
    <definedName name="AREA">#REF!</definedName>
    <definedName name="_xlnm.Print_Area" localSheetId="4">CARGA!$A$1:$H$37</definedName>
    <definedName name="_xlnm.Print_Area" localSheetId="6">DOSIFICACIÓN!$A$1:$H$73</definedName>
    <definedName name="_xlnm.Print_Area" localSheetId="3">'Tapa Doc'!$B$1:$K$39</definedName>
    <definedName name="_xlnm.Print_Area" localSheetId="5">TRASVASIJE!$A$1:$H$29</definedName>
    <definedName name="BQ" localSheetId="4">#REF!</definedName>
    <definedName name="BQ" localSheetId="6">#REF!</definedName>
    <definedName name="BQ" localSheetId="3">#REF!</definedName>
    <definedName name="BQ" localSheetId="5">#REF!</definedName>
    <definedName name="BQ">#REF!</definedName>
    <definedName name="CC" localSheetId="4">#REF!</definedName>
    <definedName name="CC" localSheetId="6">#REF!</definedName>
    <definedName name="CC" localSheetId="5">#REF!</definedName>
    <definedName name="CC">#REF!</definedName>
    <definedName name="CLIENT_NAME" localSheetId="4">#REF!</definedName>
    <definedName name="CLIENT_NAME" localSheetId="6">#REF!</definedName>
    <definedName name="CLIENT_NAME" localSheetId="5">#REF!</definedName>
    <definedName name="CLIENT_NAME">#REF!</definedName>
    <definedName name="COMP" localSheetId="4">#REF!</definedName>
    <definedName name="COMP" localSheetId="6">#REF!</definedName>
    <definedName name="COMP" localSheetId="5">#REF!</definedName>
    <definedName name="COMP">#REF!</definedName>
    <definedName name="_xlnm.Criteria" localSheetId="4">CARGA!$A$6:$H$27</definedName>
    <definedName name="D" localSheetId="4">[1]DIR!#REF!</definedName>
    <definedName name="D" localSheetId="6">[1]DIR!#REF!</definedName>
    <definedName name="D" localSheetId="3">[2]DIR!#REF!</definedName>
    <definedName name="D" localSheetId="5">[1]DIR!#REF!</definedName>
    <definedName name="D">[1]DIR!#REF!</definedName>
    <definedName name="DATA_DATE" localSheetId="4">#REF!</definedName>
    <definedName name="DATA_DATE" localSheetId="6">#REF!</definedName>
    <definedName name="DATA_DATE" localSheetId="3">#REF!</definedName>
    <definedName name="DATA_DATE" localSheetId="5">#REF!</definedName>
    <definedName name="DATA_DATE">#REF!</definedName>
    <definedName name="DEPT" localSheetId="4">#REF!</definedName>
    <definedName name="DEPT" localSheetId="6">#REF!</definedName>
    <definedName name="DEPT" localSheetId="5">#REF!</definedName>
    <definedName name="DEPT">#REF!</definedName>
    <definedName name="DEPT_1222" localSheetId="4">#REF!</definedName>
    <definedName name="DEPT_1222" localSheetId="6">#REF!</definedName>
    <definedName name="DEPT_1222" localSheetId="5">#REF!</definedName>
    <definedName name="DEPT_1222">#REF!</definedName>
    <definedName name="DEPT_632" localSheetId="4">#REF!</definedName>
    <definedName name="DEPT_632" localSheetId="6">#REF!</definedName>
    <definedName name="DEPT_632" localSheetId="5">#REF!</definedName>
    <definedName name="DEPT_632">#REF!</definedName>
    <definedName name="DEPT_633" localSheetId="4">#REF!</definedName>
    <definedName name="DEPT_633" localSheetId="6">#REF!</definedName>
    <definedName name="DEPT_633" localSheetId="5">#REF!</definedName>
    <definedName name="DEPT_633">#REF!</definedName>
    <definedName name="DEPT_634" localSheetId="4">#REF!</definedName>
    <definedName name="DEPT_634" localSheetId="6">#REF!</definedName>
    <definedName name="DEPT_634" localSheetId="5">#REF!</definedName>
    <definedName name="DEPT_634">#REF!</definedName>
    <definedName name="DEPT_635" localSheetId="4">#REF!</definedName>
    <definedName name="DEPT_635" localSheetId="6">#REF!</definedName>
    <definedName name="DEPT_635" localSheetId="5">#REF!</definedName>
    <definedName name="DEPT_635">#REF!</definedName>
    <definedName name="DEPT_636" localSheetId="4">#REF!</definedName>
    <definedName name="DEPT_636" localSheetId="6">#REF!</definedName>
    <definedName name="DEPT_636" localSheetId="5">#REF!</definedName>
    <definedName name="DEPT_636">#REF!</definedName>
    <definedName name="DEPT_638" localSheetId="4">#REF!</definedName>
    <definedName name="DEPT_638" localSheetId="6">#REF!</definedName>
    <definedName name="DEPT_638" localSheetId="5">#REF!</definedName>
    <definedName name="DEPT_638">#REF!</definedName>
    <definedName name="DEPT_671" localSheetId="4">#REF!</definedName>
    <definedName name="DEPT_671" localSheetId="6">#REF!</definedName>
    <definedName name="DEPT_671" localSheetId="5">#REF!</definedName>
    <definedName name="DEPT_671">#REF!</definedName>
    <definedName name="DEPT_672" localSheetId="4">#REF!</definedName>
    <definedName name="DEPT_672" localSheetId="6">#REF!</definedName>
    <definedName name="DEPT_672" localSheetId="5">#REF!</definedName>
    <definedName name="DEPT_672">#REF!</definedName>
    <definedName name="DEPT_674" localSheetId="4">#REF!</definedName>
    <definedName name="DEPT_674" localSheetId="6">#REF!</definedName>
    <definedName name="DEPT_674" localSheetId="5">#REF!</definedName>
    <definedName name="DEPT_674">#REF!</definedName>
    <definedName name="DEPT_ALL" localSheetId="4">#REF!</definedName>
    <definedName name="DEPT_ALL" localSheetId="6">#REF!</definedName>
    <definedName name="DEPT_ALL" localSheetId="5">#REF!</definedName>
    <definedName name="DEPT_ALL">#REF!</definedName>
    <definedName name="eç" localSheetId="4">#REF!</definedName>
    <definedName name="eç" localSheetId="6">#REF!</definedName>
    <definedName name="eç" localSheetId="5">#REF!</definedName>
    <definedName name="eç">#REF!</definedName>
    <definedName name="EF" localSheetId="4">#REF!</definedName>
    <definedName name="EF" localSheetId="6">#REF!</definedName>
    <definedName name="EF" localSheetId="5">#REF!</definedName>
    <definedName name="EF">#REF!</definedName>
    <definedName name="EF_T1" localSheetId="4">#REF!</definedName>
    <definedName name="EF_T1" localSheetId="6">#REF!</definedName>
    <definedName name="EF_T1" localSheetId="5">#REF!</definedName>
    <definedName name="EF_T1">#REF!</definedName>
    <definedName name="EFA" localSheetId="4">#REF!</definedName>
    <definedName name="EFA" localSheetId="6">#REF!</definedName>
    <definedName name="EFA" localSheetId="5">#REF!</definedName>
    <definedName name="EFA">#REF!</definedName>
    <definedName name="EFA_T1" localSheetId="4">#REF!</definedName>
    <definedName name="EFA_T1" localSheetId="6">#REF!</definedName>
    <definedName name="EFA_T1" localSheetId="5">#REF!</definedName>
    <definedName name="EFA_T1">#REF!</definedName>
    <definedName name="EPL" localSheetId="4">#REF!</definedName>
    <definedName name="EPL" localSheetId="6">#REF!</definedName>
    <definedName name="EPL" localSheetId="5">#REF!</definedName>
    <definedName name="EPL">#REF!</definedName>
    <definedName name="ES" localSheetId="4">#REF!</definedName>
    <definedName name="ES" localSheetId="6">#REF!</definedName>
    <definedName name="ES" localSheetId="5">#REF!</definedName>
    <definedName name="ES">#REF!</definedName>
    <definedName name="ES_T1" localSheetId="4">#REF!</definedName>
    <definedName name="ES_T1" localSheetId="6">#REF!</definedName>
    <definedName name="ES_T1" localSheetId="5">#REF!</definedName>
    <definedName name="ES_T1">#REF!</definedName>
    <definedName name="ESA" localSheetId="4">#REF!</definedName>
    <definedName name="ESA" localSheetId="6">#REF!</definedName>
    <definedName name="ESA" localSheetId="5">#REF!</definedName>
    <definedName name="ESA">#REF!</definedName>
    <definedName name="ESA_T1" localSheetId="4">#REF!</definedName>
    <definedName name="ESA_T1" localSheetId="6">#REF!</definedName>
    <definedName name="ESA_T1" localSheetId="5">#REF!</definedName>
    <definedName name="ESA_T1">#REF!</definedName>
    <definedName name="GRP" localSheetId="4">#REF!</definedName>
    <definedName name="GRP" localSheetId="6">#REF!</definedName>
    <definedName name="GRP" localSheetId="5">#REF!</definedName>
    <definedName name="GRP">#REF!</definedName>
    <definedName name="HH" localSheetId="4">#REF!</definedName>
    <definedName name="HH" localSheetId="6">#REF!</definedName>
    <definedName name="HH" localSheetId="5">#REF!</definedName>
    <definedName name="HH">#REF!</definedName>
    <definedName name="MONTH1" localSheetId="4">#REF!</definedName>
    <definedName name="MONTH1" localSheetId="6">#REF!</definedName>
    <definedName name="MONTH1" localSheetId="5">#REF!</definedName>
    <definedName name="MONTH1">#REF!</definedName>
    <definedName name="MONTH10" localSheetId="4">#REF!</definedName>
    <definedName name="MONTH10" localSheetId="6">#REF!</definedName>
    <definedName name="MONTH10" localSheetId="5">#REF!</definedName>
    <definedName name="MONTH10">#REF!</definedName>
    <definedName name="MONTH11" localSheetId="4">#REF!</definedName>
    <definedName name="MONTH11" localSheetId="6">#REF!</definedName>
    <definedName name="MONTH11" localSheetId="5">#REF!</definedName>
    <definedName name="MONTH11">#REF!</definedName>
    <definedName name="MONTH12" localSheetId="4">#REF!</definedName>
    <definedName name="MONTH12" localSheetId="6">#REF!</definedName>
    <definedName name="MONTH12" localSheetId="5">#REF!</definedName>
    <definedName name="MONTH12">#REF!</definedName>
    <definedName name="MONTH13" localSheetId="4">#REF!</definedName>
    <definedName name="MONTH13" localSheetId="6">#REF!</definedName>
    <definedName name="MONTH13" localSheetId="5">#REF!</definedName>
    <definedName name="MONTH13">#REF!</definedName>
    <definedName name="MONTH14" localSheetId="4">#REF!</definedName>
    <definedName name="MONTH14" localSheetId="6">#REF!</definedName>
    <definedName name="MONTH14" localSheetId="5">#REF!</definedName>
    <definedName name="MONTH14">#REF!</definedName>
    <definedName name="MONTH15" localSheetId="4">#REF!</definedName>
    <definedName name="MONTH15" localSheetId="6">#REF!</definedName>
    <definedName name="MONTH15" localSheetId="5">#REF!</definedName>
    <definedName name="MONTH15">#REF!</definedName>
    <definedName name="MONTH16" localSheetId="4">#REF!</definedName>
    <definedName name="MONTH16" localSheetId="6">#REF!</definedName>
    <definedName name="MONTH16" localSheetId="5">#REF!</definedName>
    <definedName name="MONTH16">#REF!</definedName>
    <definedName name="MONTH17" localSheetId="4">#REF!</definedName>
    <definedName name="MONTH17" localSheetId="6">#REF!</definedName>
    <definedName name="MONTH17" localSheetId="5">#REF!</definedName>
    <definedName name="MONTH17">#REF!</definedName>
    <definedName name="MONTH18" localSheetId="4">#REF!</definedName>
    <definedName name="MONTH18" localSheetId="6">#REF!</definedName>
    <definedName name="MONTH18" localSheetId="5">#REF!</definedName>
    <definedName name="MONTH18">#REF!</definedName>
    <definedName name="MONTH19" localSheetId="4">#REF!</definedName>
    <definedName name="MONTH19" localSheetId="6">#REF!</definedName>
    <definedName name="MONTH19" localSheetId="5">#REF!</definedName>
    <definedName name="MONTH19">#REF!</definedName>
    <definedName name="MONTH2" localSheetId="4">#REF!</definedName>
    <definedName name="MONTH2" localSheetId="6">#REF!</definedName>
    <definedName name="MONTH2" localSheetId="5">#REF!</definedName>
    <definedName name="MONTH2">#REF!</definedName>
    <definedName name="MONTH20" localSheetId="4">#REF!</definedName>
    <definedName name="MONTH20" localSheetId="6">#REF!</definedName>
    <definedName name="MONTH20" localSheetId="5">#REF!</definedName>
    <definedName name="MONTH20">#REF!</definedName>
    <definedName name="MONTH21" localSheetId="4">#REF!</definedName>
    <definedName name="MONTH21" localSheetId="6">#REF!</definedName>
    <definedName name="MONTH21" localSheetId="5">#REF!</definedName>
    <definedName name="MONTH21">#REF!</definedName>
    <definedName name="MONTH22" localSheetId="4">#REF!</definedName>
    <definedName name="MONTH22" localSheetId="6">#REF!</definedName>
    <definedName name="MONTH22" localSheetId="5">#REF!</definedName>
    <definedName name="MONTH22">#REF!</definedName>
    <definedName name="MONTH23" localSheetId="4">#REF!</definedName>
    <definedName name="MONTH23" localSheetId="6">#REF!</definedName>
    <definedName name="MONTH23" localSheetId="5">#REF!</definedName>
    <definedName name="MONTH23">#REF!</definedName>
    <definedName name="MONTH24" localSheetId="4">#REF!</definedName>
    <definedName name="MONTH24" localSheetId="6">#REF!</definedName>
    <definedName name="MONTH24" localSheetId="5">#REF!</definedName>
    <definedName name="MONTH24">#REF!</definedName>
    <definedName name="MONTH25" localSheetId="4">#REF!</definedName>
    <definedName name="MONTH25" localSheetId="6">#REF!</definedName>
    <definedName name="MONTH25" localSheetId="5">#REF!</definedName>
    <definedName name="MONTH25">#REF!</definedName>
    <definedName name="MONTH26" localSheetId="4">#REF!</definedName>
    <definedName name="MONTH26" localSheetId="6">#REF!</definedName>
    <definedName name="MONTH26" localSheetId="5">#REF!</definedName>
    <definedName name="MONTH26">#REF!</definedName>
    <definedName name="MONTH27" localSheetId="4">#REF!</definedName>
    <definedName name="MONTH27" localSheetId="6">#REF!</definedName>
    <definedName name="MONTH27" localSheetId="5">#REF!</definedName>
    <definedName name="MONTH27">#REF!</definedName>
    <definedName name="MONTH28" localSheetId="4">#REF!</definedName>
    <definedName name="MONTH28" localSheetId="6">#REF!</definedName>
    <definedName name="MONTH28" localSheetId="5">#REF!</definedName>
    <definedName name="MONTH28">#REF!</definedName>
    <definedName name="MONTH29" localSheetId="4">#REF!</definedName>
    <definedName name="MONTH29" localSheetId="6">#REF!</definedName>
    <definedName name="MONTH29" localSheetId="5">#REF!</definedName>
    <definedName name="MONTH29">#REF!</definedName>
    <definedName name="MONTH3" localSheetId="4">#REF!</definedName>
    <definedName name="MONTH3" localSheetId="6">#REF!</definedName>
    <definedName name="MONTH3" localSheetId="5">#REF!</definedName>
    <definedName name="MONTH3">#REF!</definedName>
    <definedName name="MONTH4" localSheetId="4">#REF!</definedName>
    <definedName name="MONTH4" localSheetId="6">#REF!</definedName>
    <definedName name="MONTH4" localSheetId="5">#REF!</definedName>
    <definedName name="MONTH4">#REF!</definedName>
    <definedName name="MONTH5" localSheetId="4">#REF!</definedName>
    <definedName name="MONTH5" localSheetId="6">#REF!</definedName>
    <definedName name="MONTH5" localSheetId="5">#REF!</definedName>
    <definedName name="MONTH5">#REF!</definedName>
    <definedName name="MONTH6" localSheetId="4">#REF!</definedName>
    <definedName name="MONTH6" localSheetId="6">#REF!</definedName>
    <definedName name="MONTH6" localSheetId="5">#REF!</definedName>
    <definedName name="MONTH6">#REF!</definedName>
    <definedName name="MONTH7" localSheetId="4">#REF!</definedName>
    <definedName name="MONTH7" localSheetId="6">#REF!</definedName>
    <definedName name="MONTH7" localSheetId="5">#REF!</definedName>
    <definedName name="MONTH7">#REF!</definedName>
    <definedName name="MONTH8" localSheetId="4">#REF!</definedName>
    <definedName name="MONTH8" localSheetId="6">#REF!</definedName>
    <definedName name="MONTH8" localSheetId="5">#REF!</definedName>
    <definedName name="MONTH8">#REF!</definedName>
    <definedName name="MONTH9" localSheetId="4">#REF!</definedName>
    <definedName name="MONTH9" localSheetId="6">#REF!</definedName>
    <definedName name="MONTH9" localSheetId="5">#REF!</definedName>
    <definedName name="MONTH9">#REF!</definedName>
    <definedName name="OD" localSheetId="4">#REF!</definedName>
    <definedName name="OD" localSheetId="6">#REF!</definedName>
    <definedName name="OD" localSheetId="5">#REF!</definedName>
    <definedName name="OD">#REF!</definedName>
    <definedName name="P" localSheetId="4">[1]DIR!#REF!</definedName>
    <definedName name="P" localSheetId="6">[1]DIR!#REF!</definedName>
    <definedName name="P" localSheetId="3">[2]DIR!#REF!</definedName>
    <definedName name="P" localSheetId="5">[1]DIR!#REF!</definedName>
    <definedName name="P">[1]DIR!#REF!</definedName>
    <definedName name="PHAS" localSheetId="4">#REF!</definedName>
    <definedName name="PHAS" localSheetId="6">#REF!</definedName>
    <definedName name="PHAS" localSheetId="3">#REF!</definedName>
    <definedName name="PHAS" localSheetId="5">#REF!</definedName>
    <definedName name="PHAS">#REF!</definedName>
    <definedName name="PONTE" localSheetId="4">[1]DIR!#REF!</definedName>
    <definedName name="PONTE" localSheetId="6">[1]DIR!#REF!</definedName>
    <definedName name="PONTE" localSheetId="3">[2]DIR!#REF!</definedName>
    <definedName name="PONTE" localSheetId="5">[1]DIR!#REF!</definedName>
    <definedName name="PONTE">[1]DIR!#REF!</definedName>
    <definedName name="PROJ_DESC" localSheetId="4">#REF!</definedName>
    <definedName name="PROJ_DESC" localSheetId="6">#REF!</definedName>
    <definedName name="PROJ_DESC" localSheetId="3">#REF!</definedName>
    <definedName name="PROJ_DESC" localSheetId="5">#REF!</definedName>
    <definedName name="PROJ_DESC">#REF!</definedName>
    <definedName name="PROJ_LOC" localSheetId="4">#REF!</definedName>
    <definedName name="PROJ_LOC" localSheetId="6">#REF!</definedName>
    <definedName name="PROJ_LOC" localSheetId="5">#REF!</definedName>
    <definedName name="PROJ_LOC">#REF!</definedName>
    <definedName name="PROJ_MGR" localSheetId="4">#REF!</definedName>
    <definedName name="PROJ_MGR" localSheetId="6">#REF!</definedName>
    <definedName name="PROJ_MGR" localSheetId="5">#REF!</definedName>
    <definedName name="PROJ_MGR">#REF!</definedName>
    <definedName name="PROJ_NUM" localSheetId="4">#REF!</definedName>
    <definedName name="PROJ_NUM" localSheetId="6">#REF!</definedName>
    <definedName name="PROJ_NUM" localSheetId="5">#REF!</definedName>
    <definedName name="PROJ_NUM">#REF!</definedName>
    <definedName name="PROJ_SCHED" localSheetId="4">#REF!</definedName>
    <definedName name="PROJ_SCHED" localSheetId="6">#REF!</definedName>
    <definedName name="PROJ_SCHED" localSheetId="5">#REF!</definedName>
    <definedName name="PROJ_SCHED">#REF!</definedName>
    <definedName name="PRSN" localSheetId="4">#REF!</definedName>
    <definedName name="PRSN" localSheetId="6">#REF!</definedName>
    <definedName name="PRSN" localSheetId="5">#REF!</definedName>
    <definedName name="PRSN">#REF!</definedName>
    <definedName name="RANGE_Approved_COs" localSheetId="4">#REF!</definedName>
    <definedName name="RANGE_Approved_COs" localSheetId="6">#REF!</definedName>
    <definedName name="RANGE_Approved_COs" localSheetId="5">#REF!</definedName>
    <definedName name="RANGE_Approved_COs">#REF!</definedName>
    <definedName name="RANGE_Approved_ECNs" localSheetId="4">#REF!</definedName>
    <definedName name="RANGE_Approved_ECNs" localSheetId="6">#REF!</definedName>
    <definedName name="RANGE_Approved_ECNs" localSheetId="5">#REF!</definedName>
    <definedName name="RANGE_Approved_ECNs">#REF!</definedName>
    <definedName name="RANGE_Approved_TXFRs" localSheetId="4">#REF!</definedName>
    <definedName name="RANGE_Approved_TXFRs" localSheetId="6">#REF!</definedName>
    <definedName name="RANGE_Approved_TXFRs" localSheetId="5">#REF!</definedName>
    <definedName name="RANGE_Approved_TXFRs">#REF!</definedName>
    <definedName name="RANGE_Expended_MHs" localSheetId="4">#REF!</definedName>
    <definedName name="RANGE_Expended_MHs" localSheetId="6">#REF!</definedName>
    <definedName name="RANGE_Expended_MHs" localSheetId="5">#REF!</definedName>
    <definedName name="RANGE_Expended_MHs">#REF!</definedName>
    <definedName name="RD" localSheetId="4">#REF!</definedName>
    <definedName name="RD" localSheetId="6">#REF!</definedName>
    <definedName name="RD" localSheetId="5">#REF!</definedName>
    <definedName name="RD">#REF!</definedName>
    <definedName name="REQN" localSheetId="4">#REF!</definedName>
    <definedName name="REQN" localSheetId="6">#REF!</definedName>
    <definedName name="REQN" localSheetId="5">#REF!</definedName>
    <definedName name="REQN">#REF!</definedName>
    <definedName name="RES" localSheetId="4">#REF!</definedName>
    <definedName name="RES" localSheetId="6">#REF!</definedName>
    <definedName name="RES" localSheetId="5">#REF!</definedName>
    <definedName name="RES">#REF!</definedName>
    <definedName name="RID" localSheetId="4">#REF!</definedName>
    <definedName name="RID" localSheetId="6">#REF!</definedName>
    <definedName name="RID" localSheetId="5">#REF!</definedName>
    <definedName name="RID">#REF!</definedName>
    <definedName name="RUT" localSheetId="4">#REF!</definedName>
    <definedName name="RUT" localSheetId="6">#REF!</definedName>
    <definedName name="RUT" localSheetId="5">#REF!</definedName>
    <definedName name="RUT">#REF!</definedName>
    <definedName name="START_DATE" localSheetId="4">[5]Input!#REF!</definedName>
    <definedName name="START_DATE" localSheetId="6">[5]Input!#REF!</definedName>
    <definedName name="START_DATE" localSheetId="5">[5]Input!#REF!</definedName>
    <definedName name="START_DATE">[5]Input!#REF!</definedName>
    <definedName name="SUB" localSheetId="4">#REF!</definedName>
    <definedName name="SUB" localSheetId="6">#REF!</definedName>
    <definedName name="SUB" localSheetId="3">#REF!</definedName>
    <definedName name="SUB" localSheetId="5">#REF!</definedName>
    <definedName name="SUB">#REF!</definedName>
    <definedName name="SUMY" localSheetId="4">#REF!</definedName>
    <definedName name="SUMY" localSheetId="6">#REF!</definedName>
    <definedName name="SUMY" localSheetId="5">#REF!</definedName>
    <definedName name="SUMY">#REF!</definedName>
    <definedName name="TAG" localSheetId="4">#REF!</definedName>
    <definedName name="TAG" localSheetId="6">#REF!</definedName>
    <definedName name="TAG" localSheetId="5">#REF!</definedName>
    <definedName name="TAG">#REF!</definedName>
    <definedName name="TF" localSheetId="4">#REF!</definedName>
    <definedName name="TF" localSheetId="6">#REF!</definedName>
    <definedName name="TF" localSheetId="5">#REF!</definedName>
    <definedName name="TF">#REF!</definedName>
    <definedName name="TITLE" localSheetId="4">#REF!</definedName>
    <definedName name="TITLE" localSheetId="6">#REF!</definedName>
    <definedName name="TITLE" localSheetId="5">#REF!</definedName>
    <definedName name="TITLE">#REF!</definedName>
    <definedName name="_xlnm.Print_Titles" localSheetId="4">CARGA!$1:$5</definedName>
    <definedName name="_xlnm.Print_Titles" localSheetId="6">DOSIFICACIÓN!$1:$6</definedName>
    <definedName name="_xlnm.Print_Titles" localSheetId="5">TRASVASIJE!$1:$6</definedName>
    <definedName name="TSK" localSheetId="4">#REF!</definedName>
    <definedName name="TSK" localSheetId="6">#REF!</definedName>
    <definedName name="TSK" localSheetId="3">#REF!</definedName>
    <definedName name="TSK" localSheetId="5">#REF!</definedName>
    <definedName name="TSK">#REF!</definedName>
    <definedName name="UF" localSheetId="4">#REF!</definedName>
    <definedName name="UF" localSheetId="6">#REF!</definedName>
    <definedName name="UF" localSheetId="5">#REF!</definedName>
    <definedName name="UF">#REF!</definedName>
    <definedName name="UPT" localSheetId="4">#REF!</definedName>
    <definedName name="UPT" localSheetId="6">#REF!</definedName>
    <definedName name="UPT" localSheetId="5">#REF!</definedName>
    <definedName name="UPT">#REF!</definedName>
  </definedNames>
  <calcPr calcId="191029"/>
</workbook>
</file>

<file path=xl/calcChain.xml><?xml version="1.0" encoding="utf-8"?>
<calcChain xmlns="http://schemas.openxmlformats.org/spreadsheetml/2006/main">
  <c r="L87" i="29" l="1"/>
  <c r="P81" i="29"/>
  <c r="M81" i="29"/>
  <c r="J81" i="29"/>
  <c r="H81" i="29"/>
  <c r="P80" i="29"/>
  <c r="M80" i="29"/>
  <c r="J80" i="29"/>
  <c r="H80" i="29"/>
  <c r="N79" i="29"/>
  <c r="P79" i="29" s="1"/>
  <c r="M79" i="29"/>
  <c r="J79" i="29"/>
  <c r="N78" i="29"/>
  <c r="P78" i="29" s="1"/>
  <c r="M78" i="29"/>
  <c r="J78" i="29"/>
  <c r="N77" i="29"/>
  <c r="P77" i="29" s="1"/>
  <c r="M77" i="29"/>
  <c r="J77" i="29"/>
  <c r="N76" i="29"/>
  <c r="P76" i="29" s="1"/>
  <c r="M76" i="29"/>
  <c r="J76" i="29"/>
  <c r="M75" i="29"/>
  <c r="J75" i="29"/>
  <c r="H75" i="29"/>
  <c r="H79" i="29" s="1"/>
  <c r="N74" i="29"/>
  <c r="P74" i="29" s="1"/>
  <c r="M74" i="29"/>
  <c r="J74" i="29"/>
  <c r="N73" i="29"/>
  <c r="M73" i="29"/>
  <c r="J73" i="29"/>
  <c r="M72" i="29"/>
  <c r="J72" i="29"/>
  <c r="H72" i="29"/>
  <c r="H74" i="29" s="1"/>
  <c r="P71" i="29"/>
  <c r="M71" i="29"/>
  <c r="J71" i="29"/>
  <c r="H71" i="29"/>
  <c r="P70" i="29"/>
  <c r="M70" i="29"/>
  <c r="O70" i="29" s="1"/>
  <c r="Q70" i="29" s="1"/>
  <c r="H70" i="29"/>
  <c r="M69" i="29"/>
  <c r="I69" i="29"/>
  <c r="Q64" i="29"/>
  <c r="J64" i="29"/>
  <c r="F64" i="29"/>
  <c r="Q63" i="29"/>
  <c r="J63" i="29"/>
  <c r="F63" i="29"/>
  <c r="Q62" i="29"/>
  <c r="N62" i="29"/>
  <c r="J62" i="29"/>
  <c r="F62" i="29"/>
  <c r="Q61" i="29"/>
  <c r="J61" i="29"/>
  <c r="I61" i="29"/>
  <c r="F61" i="29"/>
  <c r="Q60" i="29"/>
  <c r="J60" i="29"/>
  <c r="I60" i="29"/>
  <c r="F60" i="29"/>
  <c r="Q59" i="29"/>
  <c r="J59" i="29"/>
  <c r="I59" i="29"/>
  <c r="F59" i="29"/>
  <c r="L59" i="29" s="1"/>
  <c r="Q58" i="29"/>
  <c r="J58" i="29"/>
  <c r="F58" i="29"/>
  <c r="Q57" i="29"/>
  <c r="J57" i="29"/>
  <c r="F57" i="29"/>
  <c r="Q56" i="29"/>
  <c r="J56" i="29"/>
  <c r="F56" i="29"/>
  <c r="Q55" i="29"/>
  <c r="J55" i="29"/>
  <c r="F55" i="29"/>
  <c r="Q54" i="29"/>
  <c r="J54" i="29"/>
  <c r="F54" i="29"/>
  <c r="Q53" i="29"/>
  <c r="J53" i="29"/>
  <c r="F53" i="29"/>
  <c r="Q52" i="29"/>
  <c r="J52" i="29"/>
  <c r="F52" i="29"/>
  <c r="Q51" i="29"/>
  <c r="J51" i="29"/>
  <c r="F51" i="29"/>
  <c r="Q50" i="29"/>
  <c r="J50" i="29"/>
  <c r="F50" i="29"/>
  <c r="Q49" i="29"/>
  <c r="J49" i="29"/>
  <c r="F49" i="29"/>
  <c r="Q48" i="29"/>
  <c r="J48" i="29"/>
  <c r="F48" i="29"/>
  <c r="Q47" i="29"/>
  <c r="J47" i="29"/>
  <c r="F47" i="29"/>
  <c r="Q46" i="29"/>
  <c r="J46" i="29"/>
  <c r="F46" i="29"/>
  <c r="Q45" i="29"/>
  <c r="J45" i="29"/>
  <c r="F45" i="29"/>
  <c r="Q44" i="29"/>
  <c r="N44" i="29"/>
  <c r="J44" i="29"/>
  <c r="F44" i="29"/>
  <c r="Q43" i="29"/>
  <c r="J43" i="29"/>
  <c r="F43" i="29"/>
  <c r="Q42" i="29"/>
  <c r="J42" i="29"/>
  <c r="F42" i="29"/>
  <c r="Q41" i="29"/>
  <c r="J41" i="29"/>
  <c r="F41" i="29"/>
  <c r="Q40" i="29"/>
  <c r="J40" i="29"/>
  <c r="F40" i="29"/>
  <c r="Q39" i="29"/>
  <c r="J39" i="29"/>
  <c r="F39" i="29"/>
  <c r="Q38" i="29"/>
  <c r="J38" i="29"/>
  <c r="F38" i="29"/>
  <c r="Q37" i="29"/>
  <c r="J37" i="29"/>
  <c r="F37" i="29"/>
  <c r="Q36" i="29"/>
  <c r="J36" i="29"/>
  <c r="F36" i="29"/>
  <c r="Q35" i="29"/>
  <c r="J35" i="29"/>
  <c r="F35" i="29"/>
  <c r="Q34" i="29"/>
  <c r="J34" i="29"/>
  <c r="F34" i="29"/>
  <c r="Q33" i="29"/>
  <c r="J33" i="29"/>
  <c r="F33" i="29"/>
  <c r="Q32" i="29"/>
  <c r="J32" i="29"/>
  <c r="F32" i="29"/>
  <c r="Q31" i="29"/>
  <c r="J31" i="29"/>
  <c r="F31" i="29"/>
  <c r="Q30" i="29"/>
  <c r="J30" i="29"/>
  <c r="F30" i="29"/>
  <c r="Q29" i="29"/>
  <c r="N29" i="29"/>
  <c r="J29" i="29"/>
  <c r="F29" i="29"/>
  <c r="Q28" i="29"/>
  <c r="J28" i="29"/>
  <c r="I28" i="29"/>
  <c r="F28" i="29"/>
  <c r="Q27" i="29"/>
  <c r="J27" i="29"/>
  <c r="I27" i="29"/>
  <c r="F27" i="29"/>
  <c r="Q26" i="29"/>
  <c r="J26" i="29"/>
  <c r="I26" i="29"/>
  <c r="F26" i="29"/>
  <c r="Q25" i="29"/>
  <c r="J25" i="29"/>
  <c r="I25" i="29"/>
  <c r="F25" i="29"/>
  <c r="Q24" i="29"/>
  <c r="J24" i="29"/>
  <c r="I24" i="29"/>
  <c r="F24" i="29"/>
  <c r="Q23" i="29"/>
  <c r="J23" i="29"/>
  <c r="I23" i="29"/>
  <c r="F23" i="29"/>
  <c r="Q22" i="29"/>
  <c r="J22" i="29"/>
  <c r="I22" i="29"/>
  <c r="F22" i="29"/>
  <c r="Q21" i="29"/>
  <c r="J21" i="29"/>
  <c r="I21" i="29"/>
  <c r="F21" i="29"/>
  <c r="Q20" i="29"/>
  <c r="J20" i="29"/>
  <c r="I20" i="29"/>
  <c r="N20" i="29" s="1"/>
  <c r="F20" i="29"/>
  <c r="L20" i="29" s="1"/>
  <c r="Q19" i="29"/>
  <c r="J19" i="29"/>
  <c r="I19" i="29"/>
  <c r="F19" i="29"/>
  <c r="Q18" i="29"/>
  <c r="J18" i="29"/>
  <c r="I18" i="29"/>
  <c r="F18" i="29"/>
  <c r="Q17" i="29"/>
  <c r="J17" i="29"/>
  <c r="I17" i="29"/>
  <c r="F17" i="29"/>
  <c r="Q16" i="29"/>
  <c r="J16" i="29"/>
  <c r="I16" i="29"/>
  <c r="F16" i="29"/>
  <c r="L16" i="29" s="1"/>
  <c r="Q15" i="29"/>
  <c r="J15" i="29"/>
  <c r="I15" i="29"/>
  <c r="F15" i="29"/>
  <c r="Q14" i="29"/>
  <c r="J14" i="29"/>
  <c r="I14" i="29"/>
  <c r="F14" i="29"/>
  <c r="Q13" i="29"/>
  <c r="J13" i="29"/>
  <c r="I13" i="29"/>
  <c r="F13" i="29"/>
  <c r="Q12" i="29"/>
  <c r="J12" i="29"/>
  <c r="I12" i="29"/>
  <c r="F12" i="29"/>
  <c r="L12" i="29" s="1"/>
  <c r="Q11" i="29"/>
  <c r="J11" i="29"/>
  <c r="I11" i="29"/>
  <c r="F11" i="29"/>
  <c r="Q10" i="29"/>
  <c r="J10" i="29"/>
  <c r="I10" i="29"/>
  <c r="N9" i="29" s="1"/>
  <c r="F10" i="29"/>
  <c r="C10" i="29"/>
  <c r="C11" i="29" s="1"/>
  <c r="C12" i="29" s="1"/>
  <c r="C13" i="29" s="1"/>
  <c r="C14" i="29" s="1"/>
  <c r="C15" i="29" s="1"/>
  <c r="C16" i="29" s="1"/>
  <c r="C17" i="29" s="1"/>
  <c r="C18" i="29" s="1"/>
  <c r="C19" i="29" s="1"/>
  <c r="C20" i="29" s="1"/>
  <c r="C21" i="29" s="1"/>
  <c r="C22" i="29" s="1"/>
  <c r="C23" i="29" s="1"/>
  <c r="C24" i="29" s="1"/>
  <c r="C25" i="29" s="1"/>
  <c r="C26" i="29" s="1"/>
  <c r="C27" i="29" s="1"/>
  <c r="C28" i="29" s="1"/>
  <c r="C29" i="29" s="1"/>
  <c r="C30" i="29" s="1"/>
  <c r="C31" i="29" s="1"/>
  <c r="C32" i="29" s="1"/>
  <c r="C33" i="29" s="1"/>
  <c r="C34" i="29" s="1"/>
  <c r="C35" i="29" s="1"/>
  <c r="C36" i="29" s="1"/>
  <c r="C37" i="29" s="1"/>
  <c r="C38" i="29" s="1"/>
  <c r="C39" i="29" s="1"/>
  <c r="C40" i="29" s="1"/>
  <c r="C41" i="29" s="1"/>
  <c r="C42" i="29" s="1"/>
  <c r="C43" i="29" s="1"/>
  <c r="C44" i="29" s="1"/>
  <c r="C45" i="29" s="1"/>
  <c r="C46" i="29" s="1"/>
  <c r="C47" i="29" s="1"/>
  <c r="C48" i="29" s="1"/>
  <c r="C49" i="29" s="1"/>
  <c r="C50" i="29" s="1"/>
  <c r="C51" i="29" s="1"/>
  <c r="C52" i="29" s="1"/>
  <c r="C53" i="29" s="1"/>
  <c r="C54" i="29" s="1"/>
  <c r="C55" i="29" s="1"/>
  <c r="C56" i="29" s="1"/>
  <c r="C57" i="29" s="1"/>
  <c r="C58" i="29" s="1"/>
  <c r="C59" i="29" s="1"/>
  <c r="C60" i="29" s="1"/>
  <c r="C61" i="29" s="1"/>
  <c r="C62" i="29" s="1"/>
  <c r="C63" i="29" s="1"/>
  <c r="C64" i="29" s="1"/>
  <c r="Q9" i="29"/>
  <c r="J9" i="29"/>
  <c r="F9" i="29"/>
  <c r="D1005" i="19"/>
  <c r="E1005" i="19" s="1"/>
  <c r="F1005" i="19" s="1"/>
  <c r="D1004" i="19"/>
  <c r="E1004" i="19" s="1"/>
  <c r="F1004" i="19" s="1"/>
  <c r="D1003" i="19"/>
  <c r="E1003" i="19" s="1"/>
  <c r="F1003" i="19" s="1"/>
  <c r="D1002" i="19"/>
  <c r="E1002" i="19" s="1"/>
  <c r="F1002" i="19" s="1"/>
  <c r="D1001" i="19"/>
  <c r="E1001" i="19" s="1"/>
  <c r="F1001" i="19" s="1"/>
  <c r="D1000" i="19"/>
  <c r="E1000" i="19" s="1"/>
  <c r="F1000" i="19" s="1"/>
  <c r="D999" i="19"/>
  <c r="E999" i="19" s="1"/>
  <c r="F999" i="19" s="1"/>
  <c r="D998" i="19"/>
  <c r="E998" i="19" s="1"/>
  <c r="F998" i="19" s="1"/>
  <c r="D997" i="19"/>
  <c r="E997" i="19" s="1"/>
  <c r="F997" i="19" s="1"/>
  <c r="D996" i="19"/>
  <c r="E996" i="19" s="1"/>
  <c r="F996" i="19" s="1"/>
  <c r="D995" i="19"/>
  <c r="E995" i="19" s="1"/>
  <c r="F995" i="19" s="1"/>
  <c r="D994" i="19"/>
  <c r="E994" i="19" s="1"/>
  <c r="F994" i="19" s="1"/>
  <c r="D993" i="19"/>
  <c r="E993" i="19" s="1"/>
  <c r="F993" i="19" s="1"/>
  <c r="D992" i="19"/>
  <c r="E992" i="19" s="1"/>
  <c r="F992" i="19" s="1"/>
  <c r="D991" i="19"/>
  <c r="E991" i="19" s="1"/>
  <c r="F991" i="19" s="1"/>
  <c r="D990" i="19"/>
  <c r="E990" i="19" s="1"/>
  <c r="F990" i="19" s="1"/>
  <c r="D989" i="19"/>
  <c r="E989" i="19" s="1"/>
  <c r="F989" i="19" s="1"/>
  <c r="D988" i="19"/>
  <c r="E988" i="19" s="1"/>
  <c r="F988" i="19" s="1"/>
  <c r="D987" i="19"/>
  <c r="E987" i="19" s="1"/>
  <c r="F987" i="19" s="1"/>
  <c r="D986" i="19"/>
  <c r="E986" i="19" s="1"/>
  <c r="F986" i="19" s="1"/>
  <c r="D985" i="19"/>
  <c r="E985" i="19" s="1"/>
  <c r="F985" i="19" s="1"/>
  <c r="D984" i="19"/>
  <c r="E984" i="19" s="1"/>
  <c r="F984" i="19" s="1"/>
  <c r="D983" i="19"/>
  <c r="E983" i="19" s="1"/>
  <c r="F983" i="19" s="1"/>
  <c r="D982" i="19"/>
  <c r="E982" i="19" s="1"/>
  <c r="F982" i="19" s="1"/>
  <c r="D981" i="19"/>
  <c r="E981" i="19" s="1"/>
  <c r="F981" i="19" s="1"/>
  <c r="D980" i="19"/>
  <c r="E980" i="19" s="1"/>
  <c r="F980" i="19" s="1"/>
  <c r="D979" i="19"/>
  <c r="E979" i="19" s="1"/>
  <c r="F979" i="19" s="1"/>
  <c r="D978" i="19"/>
  <c r="E978" i="19" s="1"/>
  <c r="F978" i="19" s="1"/>
  <c r="D977" i="19"/>
  <c r="E977" i="19" s="1"/>
  <c r="F977" i="19" s="1"/>
  <c r="D976" i="19"/>
  <c r="E976" i="19" s="1"/>
  <c r="F976" i="19" s="1"/>
  <c r="D975" i="19"/>
  <c r="E975" i="19" s="1"/>
  <c r="F975" i="19" s="1"/>
  <c r="D974" i="19"/>
  <c r="E974" i="19" s="1"/>
  <c r="F974" i="19" s="1"/>
  <c r="D973" i="19"/>
  <c r="E973" i="19" s="1"/>
  <c r="F973" i="19" s="1"/>
  <c r="D972" i="19"/>
  <c r="E972" i="19" s="1"/>
  <c r="F972" i="19" s="1"/>
  <c r="D971" i="19"/>
  <c r="E971" i="19" s="1"/>
  <c r="F971" i="19" s="1"/>
  <c r="D970" i="19"/>
  <c r="E970" i="19" s="1"/>
  <c r="F970" i="19" s="1"/>
  <c r="D969" i="19"/>
  <c r="E969" i="19" s="1"/>
  <c r="F969" i="19" s="1"/>
  <c r="D968" i="19"/>
  <c r="E968" i="19" s="1"/>
  <c r="F968" i="19" s="1"/>
  <c r="D967" i="19"/>
  <c r="E967" i="19" s="1"/>
  <c r="F967" i="19" s="1"/>
  <c r="D966" i="19"/>
  <c r="E966" i="19" s="1"/>
  <c r="F966" i="19" s="1"/>
  <c r="D965" i="19"/>
  <c r="E965" i="19" s="1"/>
  <c r="F965" i="19" s="1"/>
  <c r="D964" i="19"/>
  <c r="E964" i="19" s="1"/>
  <c r="F964" i="19" s="1"/>
  <c r="D963" i="19"/>
  <c r="E963" i="19" s="1"/>
  <c r="F963" i="19" s="1"/>
  <c r="D962" i="19"/>
  <c r="E962" i="19" s="1"/>
  <c r="F962" i="19" s="1"/>
  <c r="D961" i="19"/>
  <c r="E961" i="19" s="1"/>
  <c r="F961" i="19" s="1"/>
  <c r="D960" i="19"/>
  <c r="E960" i="19" s="1"/>
  <c r="F960" i="19" s="1"/>
  <c r="D959" i="19"/>
  <c r="E959" i="19" s="1"/>
  <c r="F959" i="19" s="1"/>
  <c r="D958" i="19"/>
  <c r="E958" i="19" s="1"/>
  <c r="F958" i="19" s="1"/>
  <c r="D957" i="19"/>
  <c r="E957" i="19" s="1"/>
  <c r="F957" i="19" s="1"/>
  <c r="D956" i="19"/>
  <c r="E956" i="19" s="1"/>
  <c r="F956" i="19" s="1"/>
  <c r="D955" i="19"/>
  <c r="E955" i="19" s="1"/>
  <c r="F955" i="19" s="1"/>
  <c r="D954" i="19"/>
  <c r="E954" i="19" s="1"/>
  <c r="F954" i="19" s="1"/>
  <c r="D953" i="19"/>
  <c r="E953" i="19" s="1"/>
  <c r="F953" i="19" s="1"/>
  <c r="D952" i="19"/>
  <c r="E952" i="19" s="1"/>
  <c r="F952" i="19" s="1"/>
  <c r="D951" i="19"/>
  <c r="E951" i="19" s="1"/>
  <c r="F951" i="19" s="1"/>
  <c r="D950" i="19"/>
  <c r="E950" i="19" s="1"/>
  <c r="F950" i="19" s="1"/>
  <c r="D949" i="19"/>
  <c r="E949" i="19" s="1"/>
  <c r="F949" i="19" s="1"/>
  <c r="D948" i="19"/>
  <c r="E948" i="19" s="1"/>
  <c r="F948" i="19" s="1"/>
  <c r="D947" i="19"/>
  <c r="E947" i="19" s="1"/>
  <c r="F947" i="19" s="1"/>
  <c r="D946" i="19"/>
  <c r="E946" i="19" s="1"/>
  <c r="F946" i="19" s="1"/>
  <c r="D945" i="19"/>
  <c r="E945" i="19" s="1"/>
  <c r="F945" i="19" s="1"/>
  <c r="D944" i="19"/>
  <c r="E944" i="19" s="1"/>
  <c r="F944" i="19" s="1"/>
  <c r="D943" i="19"/>
  <c r="E943" i="19" s="1"/>
  <c r="F943" i="19" s="1"/>
  <c r="D942" i="19"/>
  <c r="E942" i="19" s="1"/>
  <c r="F942" i="19" s="1"/>
  <c r="D941" i="19"/>
  <c r="E941" i="19" s="1"/>
  <c r="F941" i="19" s="1"/>
  <c r="D940" i="19"/>
  <c r="E940" i="19" s="1"/>
  <c r="F940" i="19" s="1"/>
  <c r="D939" i="19"/>
  <c r="E939" i="19" s="1"/>
  <c r="F939" i="19" s="1"/>
  <c r="D938" i="19"/>
  <c r="E938" i="19" s="1"/>
  <c r="F938" i="19" s="1"/>
  <c r="D937" i="19"/>
  <c r="E937" i="19" s="1"/>
  <c r="F937" i="19" s="1"/>
  <c r="D936" i="19"/>
  <c r="E936" i="19" s="1"/>
  <c r="F936" i="19" s="1"/>
  <c r="D935" i="19"/>
  <c r="E935" i="19" s="1"/>
  <c r="F935" i="19" s="1"/>
  <c r="D934" i="19"/>
  <c r="E934" i="19" s="1"/>
  <c r="F934" i="19" s="1"/>
  <c r="D933" i="19"/>
  <c r="E933" i="19" s="1"/>
  <c r="F933" i="19" s="1"/>
  <c r="D932" i="19"/>
  <c r="E932" i="19" s="1"/>
  <c r="F932" i="19" s="1"/>
  <c r="D931" i="19"/>
  <c r="E931" i="19" s="1"/>
  <c r="F931" i="19" s="1"/>
  <c r="D930" i="19"/>
  <c r="E930" i="19" s="1"/>
  <c r="F930" i="19" s="1"/>
  <c r="D929" i="19"/>
  <c r="E929" i="19" s="1"/>
  <c r="F929" i="19" s="1"/>
  <c r="D928" i="19"/>
  <c r="E928" i="19" s="1"/>
  <c r="F928" i="19" s="1"/>
  <c r="D927" i="19"/>
  <c r="E927" i="19" s="1"/>
  <c r="F927" i="19" s="1"/>
  <c r="D926" i="19"/>
  <c r="E926" i="19" s="1"/>
  <c r="F926" i="19" s="1"/>
  <c r="D925" i="19"/>
  <c r="E925" i="19" s="1"/>
  <c r="F925" i="19" s="1"/>
  <c r="D924" i="19"/>
  <c r="E924" i="19" s="1"/>
  <c r="F924" i="19" s="1"/>
  <c r="D923" i="19"/>
  <c r="E923" i="19" s="1"/>
  <c r="F923" i="19" s="1"/>
  <c r="D922" i="19"/>
  <c r="E922" i="19" s="1"/>
  <c r="F922" i="19" s="1"/>
  <c r="D921" i="19"/>
  <c r="E921" i="19" s="1"/>
  <c r="F921" i="19" s="1"/>
  <c r="D920" i="19"/>
  <c r="E920" i="19" s="1"/>
  <c r="F920" i="19" s="1"/>
  <c r="D919" i="19"/>
  <c r="E919" i="19" s="1"/>
  <c r="F919" i="19" s="1"/>
  <c r="D918" i="19"/>
  <c r="E918" i="19" s="1"/>
  <c r="F918" i="19" s="1"/>
  <c r="D917" i="19"/>
  <c r="E917" i="19" s="1"/>
  <c r="F917" i="19" s="1"/>
  <c r="D916" i="19"/>
  <c r="E916" i="19" s="1"/>
  <c r="F916" i="19" s="1"/>
  <c r="D915" i="19"/>
  <c r="E915" i="19" s="1"/>
  <c r="F915" i="19" s="1"/>
  <c r="D914" i="19"/>
  <c r="E914" i="19" s="1"/>
  <c r="F914" i="19" s="1"/>
  <c r="D913" i="19"/>
  <c r="E913" i="19" s="1"/>
  <c r="F913" i="19" s="1"/>
  <c r="D912" i="19"/>
  <c r="E912" i="19" s="1"/>
  <c r="F912" i="19" s="1"/>
  <c r="D911" i="19"/>
  <c r="E911" i="19" s="1"/>
  <c r="F911" i="19" s="1"/>
  <c r="D910" i="19"/>
  <c r="E910" i="19" s="1"/>
  <c r="F910" i="19" s="1"/>
  <c r="D909" i="19"/>
  <c r="E909" i="19" s="1"/>
  <c r="F909" i="19" s="1"/>
  <c r="D908" i="19"/>
  <c r="E908" i="19" s="1"/>
  <c r="F908" i="19" s="1"/>
  <c r="D907" i="19"/>
  <c r="E907" i="19" s="1"/>
  <c r="F907" i="19" s="1"/>
  <c r="D906" i="19"/>
  <c r="E906" i="19" s="1"/>
  <c r="F906" i="19" s="1"/>
  <c r="D905" i="19"/>
  <c r="E905" i="19" s="1"/>
  <c r="F905" i="19" s="1"/>
  <c r="D904" i="19"/>
  <c r="E904" i="19" s="1"/>
  <c r="F904" i="19" s="1"/>
  <c r="D903" i="19"/>
  <c r="E903" i="19" s="1"/>
  <c r="F903" i="19" s="1"/>
  <c r="D902" i="19"/>
  <c r="E902" i="19" s="1"/>
  <c r="F902" i="19" s="1"/>
  <c r="D901" i="19"/>
  <c r="E901" i="19" s="1"/>
  <c r="F901" i="19" s="1"/>
  <c r="D900" i="19"/>
  <c r="E900" i="19" s="1"/>
  <c r="F900" i="19" s="1"/>
  <c r="D899" i="19"/>
  <c r="E899" i="19" s="1"/>
  <c r="F899" i="19" s="1"/>
  <c r="D898" i="19"/>
  <c r="E898" i="19" s="1"/>
  <c r="F898" i="19" s="1"/>
  <c r="D897" i="19"/>
  <c r="E897" i="19" s="1"/>
  <c r="F897" i="19" s="1"/>
  <c r="D896" i="19"/>
  <c r="E896" i="19" s="1"/>
  <c r="F896" i="19" s="1"/>
  <c r="D895" i="19"/>
  <c r="E895" i="19" s="1"/>
  <c r="F895" i="19" s="1"/>
  <c r="D894" i="19"/>
  <c r="E894" i="19" s="1"/>
  <c r="F894" i="19" s="1"/>
  <c r="D893" i="19"/>
  <c r="E893" i="19" s="1"/>
  <c r="F893" i="19" s="1"/>
  <c r="D892" i="19"/>
  <c r="E892" i="19" s="1"/>
  <c r="F892" i="19" s="1"/>
  <c r="D891" i="19"/>
  <c r="E891" i="19" s="1"/>
  <c r="F891" i="19" s="1"/>
  <c r="D890" i="19"/>
  <c r="E890" i="19" s="1"/>
  <c r="F890" i="19" s="1"/>
  <c r="D889" i="19"/>
  <c r="E889" i="19" s="1"/>
  <c r="F889" i="19" s="1"/>
  <c r="D888" i="19"/>
  <c r="E888" i="19" s="1"/>
  <c r="F888" i="19" s="1"/>
  <c r="D887" i="19"/>
  <c r="E887" i="19" s="1"/>
  <c r="F887" i="19" s="1"/>
  <c r="D886" i="19"/>
  <c r="E886" i="19" s="1"/>
  <c r="F886" i="19" s="1"/>
  <c r="D885" i="19"/>
  <c r="E885" i="19" s="1"/>
  <c r="F885" i="19" s="1"/>
  <c r="D884" i="19"/>
  <c r="E884" i="19" s="1"/>
  <c r="F884" i="19" s="1"/>
  <c r="D883" i="19"/>
  <c r="E883" i="19" s="1"/>
  <c r="F883" i="19" s="1"/>
  <c r="D882" i="19"/>
  <c r="E882" i="19" s="1"/>
  <c r="F882" i="19" s="1"/>
  <c r="D881" i="19"/>
  <c r="E881" i="19" s="1"/>
  <c r="F881" i="19" s="1"/>
  <c r="D880" i="19"/>
  <c r="E880" i="19" s="1"/>
  <c r="F880" i="19" s="1"/>
  <c r="D879" i="19"/>
  <c r="E879" i="19" s="1"/>
  <c r="F879" i="19" s="1"/>
  <c r="D878" i="19"/>
  <c r="E878" i="19" s="1"/>
  <c r="F878" i="19" s="1"/>
  <c r="D877" i="19"/>
  <c r="E877" i="19" s="1"/>
  <c r="F877" i="19" s="1"/>
  <c r="D876" i="19"/>
  <c r="E876" i="19" s="1"/>
  <c r="F876" i="19" s="1"/>
  <c r="D875" i="19"/>
  <c r="E875" i="19" s="1"/>
  <c r="F875" i="19" s="1"/>
  <c r="D874" i="19"/>
  <c r="E874" i="19" s="1"/>
  <c r="F874" i="19" s="1"/>
  <c r="D873" i="19"/>
  <c r="E873" i="19" s="1"/>
  <c r="F873" i="19" s="1"/>
  <c r="D872" i="19"/>
  <c r="E872" i="19" s="1"/>
  <c r="F872" i="19" s="1"/>
  <c r="D871" i="19"/>
  <c r="E871" i="19" s="1"/>
  <c r="F871" i="19" s="1"/>
  <c r="D870" i="19"/>
  <c r="E870" i="19" s="1"/>
  <c r="F870" i="19" s="1"/>
  <c r="D869" i="19"/>
  <c r="E869" i="19" s="1"/>
  <c r="F869" i="19" s="1"/>
  <c r="D868" i="19"/>
  <c r="E868" i="19" s="1"/>
  <c r="F868" i="19" s="1"/>
  <c r="D867" i="19"/>
  <c r="E867" i="19" s="1"/>
  <c r="F867" i="19" s="1"/>
  <c r="D866" i="19"/>
  <c r="E866" i="19" s="1"/>
  <c r="F866" i="19" s="1"/>
  <c r="D865" i="19"/>
  <c r="E865" i="19" s="1"/>
  <c r="F865" i="19" s="1"/>
  <c r="D864" i="19"/>
  <c r="E864" i="19" s="1"/>
  <c r="F864" i="19" s="1"/>
  <c r="D863" i="19"/>
  <c r="E863" i="19" s="1"/>
  <c r="F863" i="19" s="1"/>
  <c r="D862" i="19"/>
  <c r="E862" i="19" s="1"/>
  <c r="F862" i="19" s="1"/>
  <c r="D861" i="19"/>
  <c r="E861" i="19" s="1"/>
  <c r="F861" i="19" s="1"/>
  <c r="D860" i="19"/>
  <c r="E860" i="19" s="1"/>
  <c r="F860" i="19" s="1"/>
  <c r="D859" i="19"/>
  <c r="E859" i="19" s="1"/>
  <c r="F859" i="19" s="1"/>
  <c r="D858" i="19"/>
  <c r="E858" i="19" s="1"/>
  <c r="F858" i="19" s="1"/>
  <c r="D857" i="19"/>
  <c r="E857" i="19" s="1"/>
  <c r="F857" i="19" s="1"/>
  <c r="D856" i="19"/>
  <c r="E856" i="19" s="1"/>
  <c r="F856" i="19" s="1"/>
  <c r="D855" i="19"/>
  <c r="E855" i="19" s="1"/>
  <c r="F855" i="19" s="1"/>
  <c r="D854" i="19"/>
  <c r="E854" i="19" s="1"/>
  <c r="F854" i="19" s="1"/>
  <c r="D853" i="19"/>
  <c r="E853" i="19" s="1"/>
  <c r="F853" i="19" s="1"/>
  <c r="D852" i="19"/>
  <c r="E852" i="19" s="1"/>
  <c r="F852" i="19" s="1"/>
  <c r="D851" i="19"/>
  <c r="E851" i="19" s="1"/>
  <c r="F851" i="19" s="1"/>
  <c r="D850" i="19"/>
  <c r="E850" i="19" s="1"/>
  <c r="F850" i="19" s="1"/>
  <c r="D849" i="19"/>
  <c r="E849" i="19" s="1"/>
  <c r="F849" i="19" s="1"/>
  <c r="D848" i="19"/>
  <c r="E848" i="19" s="1"/>
  <c r="F848" i="19" s="1"/>
  <c r="D847" i="19"/>
  <c r="E847" i="19" s="1"/>
  <c r="F847" i="19" s="1"/>
  <c r="D846" i="19"/>
  <c r="E846" i="19" s="1"/>
  <c r="F846" i="19" s="1"/>
  <c r="D845" i="19"/>
  <c r="E845" i="19" s="1"/>
  <c r="F845" i="19" s="1"/>
  <c r="D844" i="19"/>
  <c r="E844" i="19" s="1"/>
  <c r="F844" i="19" s="1"/>
  <c r="D843" i="19"/>
  <c r="E843" i="19" s="1"/>
  <c r="F843" i="19" s="1"/>
  <c r="D842" i="19"/>
  <c r="E842" i="19" s="1"/>
  <c r="F842" i="19" s="1"/>
  <c r="D841" i="19"/>
  <c r="E841" i="19" s="1"/>
  <c r="F841" i="19" s="1"/>
  <c r="D840" i="19"/>
  <c r="E840" i="19" s="1"/>
  <c r="F840" i="19" s="1"/>
  <c r="D839" i="19"/>
  <c r="E839" i="19" s="1"/>
  <c r="F839" i="19" s="1"/>
  <c r="D838" i="19"/>
  <c r="E838" i="19" s="1"/>
  <c r="F838" i="19" s="1"/>
  <c r="D837" i="19"/>
  <c r="E837" i="19" s="1"/>
  <c r="F837" i="19" s="1"/>
  <c r="D836" i="19"/>
  <c r="E836" i="19" s="1"/>
  <c r="F836" i="19" s="1"/>
  <c r="D835" i="19"/>
  <c r="E835" i="19" s="1"/>
  <c r="F835" i="19" s="1"/>
  <c r="D834" i="19"/>
  <c r="E834" i="19" s="1"/>
  <c r="F834" i="19" s="1"/>
  <c r="D833" i="19"/>
  <c r="E833" i="19" s="1"/>
  <c r="F833" i="19" s="1"/>
  <c r="D832" i="19"/>
  <c r="E832" i="19" s="1"/>
  <c r="F832" i="19" s="1"/>
  <c r="D831" i="19"/>
  <c r="E831" i="19" s="1"/>
  <c r="F831" i="19" s="1"/>
  <c r="D830" i="19"/>
  <c r="E830" i="19" s="1"/>
  <c r="F830" i="19" s="1"/>
  <c r="D829" i="19"/>
  <c r="E829" i="19" s="1"/>
  <c r="F829" i="19" s="1"/>
  <c r="D828" i="19"/>
  <c r="E828" i="19" s="1"/>
  <c r="F828" i="19" s="1"/>
  <c r="D827" i="19"/>
  <c r="E827" i="19" s="1"/>
  <c r="F827" i="19" s="1"/>
  <c r="D826" i="19"/>
  <c r="E826" i="19" s="1"/>
  <c r="F826" i="19" s="1"/>
  <c r="D825" i="19"/>
  <c r="E825" i="19" s="1"/>
  <c r="F825" i="19" s="1"/>
  <c r="D824" i="19"/>
  <c r="E824" i="19" s="1"/>
  <c r="F824" i="19" s="1"/>
  <c r="D823" i="19"/>
  <c r="E823" i="19" s="1"/>
  <c r="F823" i="19" s="1"/>
  <c r="D822" i="19"/>
  <c r="E822" i="19" s="1"/>
  <c r="F822" i="19" s="1"/>
  <c r="D821" i="19"/>
  <c r="E821" i="19" s="1"/>
  <c r="F821" i="19" s="1"/>
  <c r="D820" i="19"/>
  <c r="E820" i="19" s="1"/>
  <c r="F820" i="19" s="1"/>
  <c r="D819" i="19"/>
  <c r="E819" i="19" s="1"/>
  <c r="F819" i="19" s="1"/>
  <c r="D818" i="19"/>
  <c r="E818" i="19" s="1"/>
  <c r="F818" i="19" s="1"/>
  <c r="D817" i="19"/>
  <c r="E817" i="19" s="1"/>
  <c r="F817" i="19" s="1"/>
  <c r="D816" i="19"/>
  <c r="E816" i="19" s="1"/>
  <c r="F816" i="19" s="1"/>
  <c r="D815" i="19"/>
  <c r="E815" i="19" s="1"/>
  <c r="F815" i="19" s="1"/>
  <c r="D814" i="19"/>
  <c r="E814" i="19" s="1"/>
  <c r="F814" i="19" s="1"/>
  <c r="D813" i="19"/>
  <c r="E813" i="19" s="1"/>
  <c r="F813" i="19" s="1"/>
  <c r="D812" i="19"/>
  <c r="E812" i="19" s="1"/>
  <c r="F812" i="19" s="1"/>
  <c r="D811" i="19"/>
  <c r="E811" i="19" s="1"/>
  <c r="F811" i="19" s="1"/>
  <c r="D810" i="19"/>
  <c r="E810" i="19" s="1"/>
  <c r="F810" i="19" s="1"/>
  <c r="D809" i="19"/>
  <c r="E809" i="19" s="1"/>
  <c r="F809" i="19" s="1"/>
  <c r="D808" i="19"/>
  <c r="E808" i="19" s="1"/>
  <c r="F808" i="19" s="1"/>
  <c r="D807" i="19"/>
  <c r="E807" i="19" s="1"/>
  <c r="F807" i="19" s="1"/>
  <c r="D806" i="19"/>
  <c r="E806" i="19" s="1"/>
  <c r="F806" i="19" s="1"/>
  <c r="D805" i="19"/>
  <c r="E805" i="19" s="1"/>
  <c r="F805" i="19" s="1"/>
  <c r="D804" i="19"/>
  <c r="E804" i="19" s="1"/>
  <c r="F804" i="19" s="1"/>
  <c r="D803" i="19"/>
  <c r="E803" i="19" s="1"/>
  <c r="F803" i="19" s="1"/>
  <c r="D802" i="19"/>
  <c r="E802" i="19" s="1"/>
  <c r="F802" i="19" s="1"/>
  <c r="D801" i="19"/>
  <c r="E801" i="19" s="1"/>
  <c r="F801" i="19" s="1"/>
  <c r="D800" i="19"/>
  <c r="E800" i="19" s="1"/>
  <c r="F800" i="19" s="1"/>
  <c r="D799" i="19"/>
  <c r="E799" i="19" s="1"/>
  <c r="F799" i="19" s="1"/>
  <c r="D798" i="19"/>
  <c r="E798" i="19" s="1"/>
  <c r="F798" i="19" s="1"/>
  <c r="D797" i="19"/>
  <c r="E797" i="19" s="1"/>
  <c r="F797" i="19" s="1"/>
  <c r="D796" i="19"/>
  <c r="E796" i="19" s="1"/>
  <c r="F796" i="19" s="1"/>
  <c r="D795" i="19"/>
  <c r="E795" i="19" s="1"/>
  <c r="F795" i="19" s="1"/>
  <c r="D794" i="19"/>
  <c r="E794" i="19" s="1"/>
  <c r="F794" i="19" s="1"/>
  <c r="D793" i="19"/>
  <c r="E793" i="19" s="1"/>
  <c r="F793" i="19" s="1"/>
  <c r="D792" i="19"/>
  <c r="E792" i="19" s="1"/>
  <c r="F792" i="19" s="1"/>
  <c r="D791" i="19"/>
  <c r="E791" i="19" s="1"/>
  <c r="F791" i="19" s="1"/>
  <c r="D790" i="19"/>
  <c r="E790" i="19" s="1"/>
  <c r="F790" i="19" s="1"/>
  <c r="D789" i="19"/>
  <c r="E789" i="19" s="1"/>
  <c r="F789" i="19" s="1"/>
  <c r="D788" i="19"/>
  <c r="E788" i="19" s="1"/>
  <c r="F788" i="19" s="1"/>
  <c r="D787" i="19"/>
  <c r="E787" i="19" s="1"/>
  <c r="F787" i="19" s="1"/>
  <c r="D786" i="19"/>
  <c r="E786" i="19" s="1"/>
  <c r="F786" i="19" s="1"/>
  <c r="D785" i="19"/>
  <c r="E785" i="19" s="1"/>
  <c r="F785" i="19" s="1"/>
  <c r="D784" i="19"/>
  <c r="E784" i="19" s="1"/>
  <c r="F784" i="19" s="1"/>
  <c r="D783" i="19"/>
  <c r="E783" i="19" s="1"/>
  <c r="F783" i="19" s="1"/>
  <c r="D782" i="19"/>
  <c r="E782" i="19" s="1"/>
  <c r="F782" i="19" s="1"/>
  <c r="D781" i="19"/>
  <c r="E781" i="19" s="1"/>
  <c r="F781" i="19" s="1"/>
  <c r="D780" i="19"/>
  <c r="E780" i="19" s="1"/>
  <c r="F780" i="19" s="1"/>
  <c r="D779" i="19"/>
  <c r="E779" i="19" s="1"/>
  <c r="F779" i="19" s="1"/>
  <c r="D778" i="19"/>
  <c r="E778" i="19" s="1"/>
  <c r="F778" i="19" s="1"/>
  <c r="D777" i="19"/>
  <c r="E777" i="19" s="1"/>
  <c r="F777" i="19" s="1"/>
  <c r="D776" i="19"/>
  <c r="E776" i="19" s="1"/>
  <c r="F776" i="19" s="1"/>
  <c r="D775" i="19"/>
  <c r="E775" i="19" s="1"/>
  <c r="F775" i="19" s="1"/>
  <c r="D774" i="19"/>
  <c r="E774" i="19" s="1"/>
  <c r="F774" i="19" s="1"/>
  <c r="D773" i="19"/>
  <c r="E773" i="19" s="1"/>
  <c r="F773" i="19" s="1"/>
  <c r="D772" i="19"/>
  <c r="E772" i="19" s="1"/>
  <c r="F772" i="19" s="1"/>
  <c r="D771" i="19"/>
  <c r="E771" i="19" s="1"/>
  <c r="F771" i="19" s="1"/>
  <c r="D770" i="19"/>
  <c r="E770" i="19" s="1"/>
  <c r="F770" i="19" s="1"/>
  <c r="D769" i="19"/>
  <c r="E769" i="19" s="1"/>
  <c r="F769" i="19" s="1"/>
  <c r="D768" i="19"/>
  <c r="E768" i="19" s="1"/>
  <c r="F768" i="19" s="1"/>
  <c r="D767" i="19"/>
  <c r="E767" i="19" s="1"/>
  <c r="F767" i="19" s="1"/>
  <c r="D766" i="19"/>
  <c r="E766" i="19" s="1"/>
  <c r="F766" i="19" s="1"/>
  <c r="D765" i="19"/>
  <c r="E765" i="19" s="1"/>
  <c r="F765" i="19" s="1"/>
  <c r="D764" i="19"/>
  <c r="E764" i="19" s="1"/>
  <c r="F764" i="19" s="1"/>
  <c r="D763" i="19"/>
  <c r="E763" i="19" s="1"/>
  <c r="F763" i="19" s="1"/>
  <c r="D762" i="19"/>
  <c r="E762" i="19" s="1"/>
  <c r="F762" i="19" s="1"/>
  <c r="D761" i="19"/>
  <c r="E761" i="19" s="1"/>
  <c r="F761" i="19" s="1"/>
  <c r="D760" i="19"/>
  <c r="E760" i="19" s="1"/>
  <c r="F760" i="19" s="1"/>
  <c r="D759" i="19"/>
  <c r="E759" i="19" s="1"/>
  <c r="F759" i="19" s="1"/>
  <c r="D758" i="19"/>
  <c r="E758" i="19" s="1"/>
  <c r="F758" i="19" s="1"/>
  <c r="D757" i="19"/>
  <c r="E757" i="19" s="1"/>
  <c r="F757" i="19" s="1"/>
  <c r="D756" i="19"/>
  <c r="E756" i="19" s="1"/>
  <c r="F756" i="19" s="1"/>
  <c r="D755" i="19"/>
  <c r="E755" i="19" s="1"/>
  <c r="F755" i="19" s="1"/>
  <c r="D754" i="19"/>
  <c r="E754" i="19" s="1"/>
  <c r="F754" i="19" s="1"/>
  <c r="D753" i="19"/>
  <c r="E753" i="19" s="1"/>
  <c r="F753" i="19" s="1"/>
  <c r="D752" i="19"/>
  <c r="E752" i="19" s="1"/>
  <c r="F752" i="19" s="1"/>
  <c r="D751" i="19"/>
  <c r="E751" i="19" s="1"/>
  <c r="F751" i="19" s="1"/>
  <c r="D750" i="19"/>
  <c r="E750" i="19" s="1"/>
  <c r="F750" i="19" s="1"/>
  <c r="D749" i="19"/>
  <c r="E749" i="19" s="1"/>
  <c r="F749" i="19" s="1"/>
  <c r="D748" i="19"/>
  <c r="E748" i="19" s="1"/>
  <c r="F748" i="19" s="1"/>
  <c r="D747" i="19"/>
  <c r="E747" i="19" s="1"/>
  <c r="F747" i="19" s="1"/>
  <c r="D746" i="19"/>
  <c r="E746" i="19" s="1"/>
  <c r="F746" i="19" s="1"/>
  <c r="D745" i="19"/>
  <c r="E745" i="19" s="1"/>
  <c r="F745" i="19" s="1"/>
  <c r="D744" i="19"/>
  <c r="E744" i="19" s="1"/>
  <c r="F744" i="19" s="1"/>
  <c r="D743" i="19"/>
  <c r="E743" i="19" s="1"/>
  <c r="F743" i="19" s="1"/>
  <c r="D742" i="19"/>
  <c r="E742" i="19" s="1"/>
  <c r="F742" i="19" s="1"/>
  <c r="D741" i="19"/>
  <c r="E741" i="19" s="1"/>
  <c r="F741" i="19" s="1"/>
  <c r="D740" i="19"/>
  <c r="E740" i="19" s="1"/>
  <c r="F740" i="19" s="1"/>
  <c r="D739" i="19"/>
  <c r="E739" i="19" s="1"/>
  <c r="F739" i="19" s="1"/>
  <c r="D738" i="19"/>
  <c r="E738" i="19" s="1"/>
  <c r="F738" i="19" s="1"/>
  <c r="D737" i="19"/>
  <c r="E737" i="19" s="1"/>
  <c r="F737" i="19" s="1"/>
  <c r="D736" i="19"/>
  <c r="E736" i="19" s="1"/>
  <c r="F736" i="19" s="1"/>
  <c r="D735" i="19"/>
  <c r="E735" i="19" s="1"/>
  <c r="F735" i="19" s="1"/>
  <c r="D734" i="19"/>
  <c r="E734" i="19" s="1"/>
  <c r="F734" i="19" s="1"/>
  <c r="D733" i="19"/>
  <c r="E733" i="19" s="1"/>
  <c r="F733" i="19" s="1"/>
  <c r="D732" i="19"/>
  <c r="E732" i="19" s="1"/>
  <c r="F732" i="19" s="1"/>
  <c r="D731" i="19"/>
  <c r="E731" i="19" s="1"/>
  <c r="F731" i="19" s="1"/>
  <c r="D730" i="19"/>
  <c r="E730" i="19" s="1"/>
  <c r="F730" i="19" s="1"/>
  <c r="D729" i="19"/>
  <c r="E729" i="19" s="1"/>
  <c r="F729" i="19" s="1"/>
  <c r="D728" i="19"/>
  <c r="E728" i="19" s="1"/>
  <c r="F728" i="19" s="1"/>
  <c r="D727" i="19"/>
  <c r="E727" i="19" s="1"/>
  <c r="F727" i="19" s="1"/>
  <c r="D726" i="19"/>
  <c r="E726" i="19" s="1"/>
  <c r="F726" i="19" s="1"/>
  <c r="D725" i="19"/>
  <c r="E725" i="19" s="1"/>
  <c r="F725" i="19" s="1"/>
  <c r="D724" i="19"/>
  <c r="E724" i="19" s="1"/>
  <c r="F724" i="19" s="1"/>
  <c r="D723" i="19"/>
  <c r="E723" i="19" s="1"/>
  <c r="F723" i="19" s="1"/>
  <c r="D722" i="19"/>
  <c r="E722" i="19" s="1"/>
  <c r="F722" i="19" s="1"/>
  <c r="D721" i="19"/>
  <c r="E721" i="19" s="1"/>
  <c r="F721" i="19" s="1"/>
  <c r="D720" i="19"/>
  <c r="E720" i="19" s="1"/>
  <c r="F720" i="19" s="1"/>
  <c r="D719" i="19"/>
  <c r="E719" i="19" s="1"/>
  <c r="F719" i="19" s="1"/>
  <c r="D718" i="19"/>
  <c r="E718" i="19" s="1"/>
  <c r="F718" i="19" s="1"/>
  <c r="D717" i="19"/>
  <c r="E717" i="19" s="1"/>
  <c r="F717" i="19" s="1"/>
  <c r="D716" i="19"/>
  <c r="E716" i="19" s="1"/>
  <c r="F716" i="19" s="1"/>
  <c r="D715" i="19"/>
  <c r="E715" i="19" s="1"/>
  <c r="F715" i="19" s="1"/>
  <c r="D714" i="19"/>
  <c r="E714" i="19" s="1"/>
  <c r="F714" i="19" s="1"/>
  <c r="D713" i="19"/>
  <c r="E713" i="19" s="1"/>
  <c r="F713" i="19" s="1"/>
  <c r="D712" i="19"/>
  <c r="E712" i="19" s="1"/>
  <c r="F712" i="19" s="1"/>
  <c r="D711" i="19"/>
  <c r="E711" i="19" s="1"/>
  <c r="F711" i="19" s="1"/>
  <c r="D710" i="19"/>
  <c r="E710" i="19" s="1"/>
  <c r="F710" i="19" s="1"/>
  <c r="D709" i="19"/>
  <c r="E709" i="19" s="1"/>
  <c r="F709" i="19" s="1"/>
  <c r="D708" i="19"/>
  <c r="E708" i="19" s="1"/>
  <c r="F708" i="19" s="1"/>
  <c r="D707" i="19"/>
  <c r="E707" i="19" s="1"/>
  <c r="F707" i="19" s="1"/>
  <c r="D706" i="19"/>
  <c r="E706" i="19" s="1"/>
  <c r="F706" i="19" s="1"/>
  <c r="D705" i="19"/>
  <c r="E705" i="19" s="1"/>
  <c r="F705" i="19" s="1"/>
  <c r="D704" i="19"/>
  <c r="E704" i="19" s="1"/>
  <c r="F704" i="19" s="1"/>
  <c r="D703" i="19"/>
  <c r="E703" i="19" s="1"/>
  <c r="F703" i="19" s="1"/>
  <c r="D702" i="19"/>
  <c r="E702" i="19" s="1"/>
  <c r="F702" i="19" s="1"/>
  <c r="D701" i="19"/>
  <c r="E701" i="19" s="1"/>
  <c r="F701" i="19" s="1"/>
  <c r="D700" i="19"/>
  <c r="E700" i="19" s="1"/>
  <c r="F700" i="19" s="1"/>
  <c r="D699" i="19"/>
  <c r="E699" i="19" s="1"/>
  <c r="F699" i="19" s="1"/>
  <c r="D698" i="19"/>
  <c r="E698" i="19" s="1"/>
  <c r="F698" i="19" s="1"/>
  <c r="D697" i="19"/>
  <c r="E697" i="19" s="1"/>
  <c r="F697" i="19" s="1"/>
  <c r="D696" i="19"/>
  <c r="E696" i="19" s="1"/>
  <c r="F696" i="19" s="1"/>
  <c r="D695" i="19"/>
  <c r="E695" i="19" s="1"/>
  <c r="F695" i="19" s="1"/>
  <c r="D694" i="19"/>
  <c r="E694" i="19" s="1"/>
  <c r="F694" i="19" s="1"/>
  <c r="D693" i="19"/>
  <c r="E693" i="19" s="1"/>
  <c r="F693" i="19" s="1"/>
  <c r="D692" i="19"/>
  <c r="E692" i="19" s="1"/>
  <c r="F692" i="19" s="1"/>
  <c r="D691" i="19"/>
  <c r="E691" i="19" s="1"/>
  <c r="F691" i="19" s="1"/>
  <c r="D690" i="19"/>
  <c r="E690" i="19" s="1"/>
  <c r="F690" i="19" s="1"/>
  <c r="D689" i="19"/>
  <c r="E689" i="19" s="1"/>
  <c r="F689" i="19" s="1"/>
  <c r="D688" i="19"/>
  <c r="E688" i="19" s="1"/>
  <c r="F688" i="19" s="1"/>
  <c r="D687" i="19"/>
  <c r="E687" i="19" s="1"/>
  <c r="F687" i="19" s="1"/>
  <c r="D686" i="19"/>
  <c r="E686" i="19" s="1"/>
  <c r="F686" i="19" s="1"/>
  <c r="D685" i="19"/>
  <c r="E685" i="19" s="1"/>
  <c r="F685" i="19" s="1"/>
  <c r="D684" i="19"/>
  <c r="E684" i="19" s="1"/>
  <c r="F684" i="19" s="1"/>
  <c r="D683" i="19"/>
  <c r="E683" i="19" s="1"/>
  <c r="F683" i="19" s="1"/>
  <c r="D682" i="19"/>
  <c r="E682" i="19" s="1"/>
  <c r="F682" i="19" s="1"/>
  <c r="D681" i="19"/>
  <c r="E681" i="19" s="1"/>
  <c r="F681" i="19" s="1"/>
  <c r="D680" i="19"/>
  <c r="E680" i="19" s="1"/>
  <c r="F680" i="19" s="1"/>
  <c r="D679" i="19"/>
  <c r="E679" i="19" s="1"/>
  <c r="F679" i="19" s="1"/>
  <c r="D678" i="19"/>
  <c r="E678" i="19" s="1"/>
  <c r="F678" i="19" s="1"/>
  <c r="D677" i="19"/>
  <c r="E677" i="19" s="1"/>
  <c r="F677" i="19" s="1"/>
  <c r="D676" i="19"/>
  <c r="E676" i="19" s="1"/>
  <c r="F676" i="19" s="1"/>
  <c r="D675" i="19"/>
  <c r="E675" i="19" s="1"/>
  <c r="F675" i="19" s="1"/>
  <c r="D674" i="19"/>
  <c r="E674" i="19" s="1"/>
  <c r="F674" i="19" s="1"/>
  <c r="D673" i="19"/>
  <c r="E673" i="19" s="1"/>
  <c r="F673" i="19" s="1"/>
  <c r="D672" i="19"/>
  <c r="E672" i="19" s="1"/>
  <c r="F672" i="19" s="1"/>
  <c r="D671" i="19"/>
  <c r="E671" i="19" s="1"/>
  <c r="F671" i="19" s="1"/>
  <c r="D670" i="19"/>
  <c r="E670" i="19" s="1"/>
  <c r="F670" i="19" s="1"/>
  <c r="D669" i="19"/>
  <c r="E669" i="19" s="1"/>
  <c r="F669" i="19" s="1"/>
  <c r="D668" i="19"/>
  <c r="E668" i="19" s="1"/>
  <c r="F668" i="19" s="1"/>
  <c r="D667" i="19"/>
  <c r="E667" i="19" s="1"/>
  <c r="F667" i="19" s="1"/>
  <c r="D666" i="19"/>
  <c r="E666" i="19" s="1"/>
  <c r="F666" i="19" s="1"/>
  <c r="D665" i="19"/>
  <c r="E665" i="19" s="1"/>
  <c r="F665" i="19" s="1"/>
  <c r="D664" i="19"/>
  <c r="E664" i="19" s="1"/>
  <c r="F664" i="19" s="1"/>
  <c r="D663" i="19"/>
  <c r="E663" i="19" s="1"/>
  <c r="F663" i="19" s="1"/>
  <c r="D662" i="19"/>
  <c r="E662" i="19" s="1"/>
  <c r="F662" i="19" s="1"/>
  <c r="D661" i="19"/>
  <c r="E661" i="19" s="1"/>
  <c r="F661" i="19" s="1"/>
  <c r="D660" i="19"/>
  <c r="E660" i="19" s="1"/>
  <c r="F660" i="19" s="1"/>
  <c r="D659" i="19"/>
  <c r="E659" i="19" s="1"/>
  <c r="F659" i="19" s="1"/>
  <c r="D658" i="19"/>
  <c r="E658" i="19" s="1"/>
  <c r="F658" i="19" s="1"/>
  <c r="D657" i="19"/>
  <c r="E657" i="19" s="1"/>
  <c r="F657" i="19" s="1"/>
  <c r="D656" i="19"/>
  <c r="E656" i="19" s="1"/>
  <c r="F656" i="19" s="1"/>
  <c r="D655" i="19"/>
  <c r="E655" i="19" s="1"/>
  <c r="F655" i="19" s="1"/>
  <c r="D654" i="19"/>
  <c r="E654" i="19" s="1"/>
  <c r="F654" i="19" s="1"/>
  <c r="D653" i="19"/>
  <c r="E653" i="19" s="1"/>
  <c r="F653" i="19" s="1"/>
  <c r="D652" i="19"/>
  <c r="E652" i="19" s="1"/>
  <c r="F652" i="19" s="1"/>
  <c r="D651" i="19"/>
  <c r="E651" i="19" s="1"/>
  <c r="F651" i="19" s="1"/>
  <c r="D650" i="19"/>
  <c r="E650" i="19" s="1"/>
  <c r="F650" i="19" s="1"/>
  <c r="D649" i="19"/>
  <c r="E649" i="19" s="1"/>
  <c r="F649" i="19" s="1"/>
  <c r="D648" i="19"/>
  <c r="E648" i="19" s="1"/>
  <c r="F648" i="19" s="1"/>
  <c r="D647" i="19"/>
  <c r="E647" i="19" s="1"/>
  <c r="F647" i="19" s="1"/>
  <c r="D646" i="19"/>
  <c r="E646" i="19" s="1"/>
  <c r="F646" i="19" s="1"/>
  <c r="D645" i="19"/>
  <c r="E645" i="19" s="1"/>
  <c r="F645" i="19" s="1"/>
  <c r="D644" i="19"/>
  <c r="E644" i="19" s="1"/>
  <c r="F644" i="19" s="1"/>
  <c r="D643" i="19"/>
  <c r="E643" i="19" s="1"/>
  <c r="F643" i="19" s="1"/>
  <c r="D642" i="19"/>
  <c r="E642" i="19" s="1"/>
  <c r="F642" i="19" s="1"/>
  <c r="D641" i="19"/>
  <c r="E641" i="19" s="1"/>
  <c r="F641" i="19" s="1"/>
  <c r="D640" i="19"/>
  <c r="E640" i="19" s="1"/>
  <c r="F640" i="19" s="1"/>
  <c r="D639" i="19"/>
  <c r="E639" i="19" s="1"/>
  <c r="F639" i="19" s="1"/>
  <c r="D638" i="19"/>
  <c r="E638" i="19" s="1"/>
  <c r="F638" i="19" s="1"/>
  <c r="D637" i="19"/>
  <c r="E637" i="19" s="1"/>
  <c r="F637" i="19" s="1"/>
  <c r="D636" i="19"/>
  <c r="E636" i="19" s="1"/>
  <c r="F636" i="19" s="1"/>
  <c r="D635" i="19"/>
  <c r="E635" i="19" s="1"/>
  <c r="F635" i="19" s="1"/>
  <c r="D634" i="19"/>
  <c r="E634" i="19" s="1"/>
  <c r="F634" i="19" s="1"/>
  <c r="D633" i="19"/>
  <c r="E633" i="19" s="1"/>
  <c r="F633" i="19" s="1"/>
  <c r="D632" i="19"/>
  <c r="E632" i="19" s="1"/>
  <c r="F632" i="19" s="1"/>
  <c r="D631" i="19"/>
  <c r="E631" i="19" s="1"/>
  <c r="F631" i="19" s="1"/>
  <c r="D630" i="19"/>
  <c r="E630" i="19" s="1"/>
  <c r="F630" i="19" s="1"/>
  <c r="D629" i="19"/>
  <c r="E629" i="19" s="1"/>
  <c r="F629" i="19" s="1"/>
  <c r="D628" i="19"/>
  <c r="E628" i="19" s="1"/>
  <c r="F628" i="19" s="1"/>
  <c r="D627" i="19"/>
  <c r="E627" i="19" s="1"/>
  <c r="F627" i="19" s="1"/>
  <c r="D626" i="19"/>
  <c r="E626" i="19" s="1"/>
  <c r="F626" i="19" s="1"/>
  <c r="D625" i="19"/>
  <c r="E625" i="19" s="1"/>
  <c r="F625" i="19" s="1"/>
  <c r="D624" i="19"/>
  <c r="E624" i="19" s="1"/>
  <c r="F624" i="19" s="1"/>
  <c r="D623" i="19"/>
  <c r="E623" i="19" s="1"/>
  <c r="F623" i="19" s="1"/>
  <c r="D622" i="19"/>
  <c r="E622" i="19" s="1"/>
  <c r="F622" i="19" s="1"/>
  <c r="D621" i="19"/>
  <c r="E621" i="19" s="1"/>
  <c r="F621" i="19" s="1"/>
  <c r="D620" i="19"/>
  <c r="E620" i="19" s="1"/>
  <c r="F620" i="19" s="1"/>
  <c r="D619" i="19"/>
  <c r="E619" i="19" s="1"/>
  <c r="F619" i="19" s="1"/>
  <c r="D618" i="19"/>
  <c r="E618" i="19" s="1"/>
  <c r="F618" i="19" s="1"/>
  <c r="D617" i="19"/>
  <c r="E617" i="19" s="1"/>
  <c r="F617" i="19" s="1"/>
  <c r="D616" i="19"/>
  <c r="E616" i="19" s="1"/>
  <c r="F616" i="19" s="1"/>
  <c r="D615" i="19"/>
  <c r="E615" i="19" s="1"/>
  <c r="F615" i="19" s="1"/>
  <c r="D614" i="19"/>
  <c r="E614" i="19" s="1"/>
  <c r="F614" i="19" s="1"/>
  <c r="D613" i="19"/>
  <c r="E613" i="19" s="1"/>
  <c r="F613" i="19" s="1"/>
  <c r="D612" i="19"/>
  <c r="E612" i="19" s="1"/>
  <c r="F612" i="19" s="1"/>
  <c r="D611" i="19"/>
  <c r="E611" i="19" s="1"/>
  <c r="F611" i="19" s="1"/>
  <c r="D610" i="19"/>
  <c r="E610" i="19" s="1"/>
  <c r="F610" i="19" s="1"/>
  <c r="D609" i="19"/>
  <c r="E609" i="19" s="1"/>
  <c r="F609" i="19" s="1"/>
  <c r="D608" i="19"/>
  <c r="E608" i="19" s="1"/>
  <c r="F608" i="19" s="1"/>
  <c r="D607" i="19"/>
  <c r="E607" i="19" s="1"/>
  <c r="F607" i="19" s="1"/>
  <c r="D606" i="19"/>
  <c r="E606" i="19" s="1"/>
  <c r="F606" i="19" s="1"/>
  <c r="D605" i="19"/>
  <c r="E605" i="19" s="1"/>
  <c r="F605" i="19" s="1"/>
  <c r="D604" i="19"/>
  <c r="E604" i="19" s="1"/>
  <c r="F604" i="19" s="1"/>
  <c r="D603" i="19"/>
  <c r="E603" i="19" s="1"/>
  <c r="F603" i="19" s="1"/>
  <c r="D602" i="19"/>
  <c r="E602" i="19" s="1"/>
  <c r="F602" i="19" s="1"/>
  <c r="D601" i="19"/>
  <c r="E601" i="19" s="1"/>
  <c r="F601" i="19" s="1"/>
  <c r="D600" i="19"/>
  <c r="E600" i="19" s="1"/>
  <c r="F600" i="19" s="1"/>
  <c r="D599" i="19"/>
  <c r="E599" i="19" s="1"/>
  <c r="F599" i="19" s="1"/>
  <c r="D598" i="19"/>
  <c r="E598" i="19" s="1"/>
  <c r="F598" i="19" s="1"/>
  <c r="D597" i="19"/>
  <c r="E597" i="19" s="1"/>
  <c r="F597" i="19" s="1"/>
  <c r="D596" i="19"/>
  <c r="E596" i="19" s="1"/>
  <c r="F596" i="19" s="1"/>
  <c r="D595" i="19"/>
  <c r="E595" i="19" s="1"/>
  <c r="F595" i="19" s="1"/>
  <c r="D594" i="19"/>
  <c r="E594" i="19" s="1"/>
  <c r="F594" i="19" s="1"/>
  <c r="D593" i="19"/>
  <c r="E593" i="19" s="1"/>
  <c r="F593" i="19" s="1"/>
  <c r="D592" i="19"/>
  <c r="E592" i="19" s="1"/>
  <c r="F592" i="19" s="1"/>
  <c r="D591" i="19"/>
  <c r="E591" i="19" s="1"/>
  <c r="F591" i="19" s="1"/>
  <c r="D590" i="19"/>
  <c r="E590" i="19" s="1"/>
  <c r="F590" i="19" s="1"/>
  <c r="D589" i="19"/>
  <c r="E589" i="19" s="1"/>
  <c r="F589" i="19" s="1"/>
  <c r="D588" i="19"/>
  <c r="E588" i="19" s="1"/>
  <c r="F588" i="19" s="1"/>
  <c r="D587" i="19"/>
  <c r="E587" i="19" s="1"/>
  <c r="F587" i="19" s="1"/>
  <c r="D586" i="19"/>
  <c r="E586" i="19" s="1"/>
  <c r="F586" i="19" s="1"/>
  <c r="D585" i="19"/>
  <c r="E585" i="19" s="1"/>
  <c r="F585" i="19" s="1"/>
  <c r="D584" i="19"/>
  <c r="E584" i="19" s="1"/>
  <c r="F584" i="19" s="1"/>
  <c r="D583" i="19"/>
  <c r="E583" i="19" s="1"/>
  <c r="F583" i="19" s="1"/>
  <c r="D582" i="19"/>
  <c r="E582" i="19" s="1"/>
  <c r="F582" i="19" s="1"/>
  <c r="D581" i="19"/>
  <c r="E581" i="19" s="1"/>
  <c r="F581" i="19" s="1"/>
  <c r="D580" i="19"/>
  <c r="E580" i="19" s="1"/>
  <c r="F580" i="19" s="1"/>
  <c r="D579" i="19"/>
  <c r="E579" i="19" s="1"/>
  <c r="F579" i="19" s="1"/>
  <c r="D578" i="19"/>
  <c r="E578" i="19" s="1"/>
  <c r="F578" i="19" s="1"/>
  <c r="D577" i="19"/>
  <c r="E577" i="19" s="1"/>
  <c r="F577" i="19" s="1"/>
  <c r="D576" i="19"/>
  <c r="E576" i="19" s="1"/>
  <c r="F576" i="19" s="1"/>
  <c r="D575" i="19"/>
  <c r="E575" i="19" s="1"/>
  <c r="F575" i="19" s="1"/>
  <c r="D574" i="19"/>
  <c r="E574" i="19" s="1"/>
  <c r="F574" i="19" s="1"/>
  <c r="D573" i="19"/>
  <c r="E573" i="19" s="1"/>
  <c r="F573" i="19" s="1"/>
  <c r="D572" i="19"/>
  <c r="E572" i="19" s="1"/>
  <c r="F572" i="19" s="1"/>
  <c r="D571" i="19"/>
  <c r="E571" i="19" s="1"/>
  <c r="F571" i="19" s="1"/>
  <c r="D570" i="19"/>
  <c r="E570" i="19" s="1"/>
  <c r="F570" i="19" s="1"/>
  <c r="D569" i="19"/>
  <c r="E569" i="19" s="1"/>
  <c r="F569" i="19" s="1"/>
  <c r="D568" i="19"/>
  <c r="E568" i="19" s="1"/>
  <c r="F568" i="19" s="1"/>
  <c r="D567" i="19"/>
  <c r="E567" i="19" s="1"/>
  <c r="F567" i="19" s="1"/>
  <c r="D566" i="19"/>
  <c r="E566" i="19" s="1"/>
  <c r="F566" i="19" s="1"/>
  <c r="D565" i="19"/>
  <c r="E565" i="19" s="1"/>
  <c r="F565" i="19" s="1"/>
  <c r="D564" i="19"/>
  <c r="E564" i="19" s="1"/>
  <c r="F564" i="19" s="1"/>
  <c r="D563" i="19"/>
  <c r="E563" i="19" s="1"/>
  <c r="F563" i="19" s="1"/>
  <c r="D562" i="19"/>
  <c r="E562" i="19" s="1"/>
  <c r="F562" i="19" s="1"/>
  <c r="D561" i="19"/>
  <c r="E561" i="19" s="1"/>
  <c r="F561" i="19" s="1"/>
  <c r="D560" i="19"/>
  <c r="E560" i="19" s="1"/>
  <c r="F560" i="19" s="1"/>
  <c r="D559" i="19"/>
  <c r="E559" i="19" s="1"/>
  <c r="F559" i="19" s="1"/>
  <c r="D558" i="19"/>
  <c r="E558" i="19" s="1"/>
  <c r="F558" i="19" s="1"/>
  <c r="D557" i="19"/>
  <c r="E557" i="19" s="1"/>
  <c r="F557" i="19" s="1"/>
  <c r="D556" i="19"/>
  <c r="E556" i="19" s="1"/>
  <c r="F556" i="19" s="1"/>
  <c r="D555" i="19"/>
  <c r="E555" i="19" s="1"/>
  <c r="F555" i="19" s="1"/>
  <c r="D554" i="19"/>
  <c r="E554" i="19" s="1"/>
  <c r="F554" i="19" s="1"/>
  <c r="D553" i="19"/>
  <c r="E553" i="19" s="1"/>
  <c r="F553" i="19" s="1"/>
  <c r="D552" i="19"/>
  <c r="E552" i="19" s="1"/>
  <c r="F552" i="19" s="1"/>
  <c r="D551" i="19"/>
  <c r="E551" i="19" s="1"/>
  <c r="F551" i="19" s="1"/>
  <c r="D550" i="19"/>
  <c r="E550" i="19" s="1"/>
  <c r="F550" i="19" s="1"/>
  <c r="D549" i="19"/>
  <c r="E549" i="19" s="1"/>
  <c r="F549" i="19" s="1"/>
  <c r="D548" i="19"/>
  <c r="E548" i="19" s="1"/>
  <c r="F548" i="19" s="1"/>
  <c r="D547" i="19"/>
  <c r="E547" i="19" s="1"/>
  <c r="F547" i="19" s="1"/>
  <c r="D546" i="19"/>
  <c r="E546" i="19" s="1"/>
  <c r="F546" i="19" s="1"/>
  <c r="D545" i="19"/>
  <c r="E545" i="19" s="1"/>
  <c r="F545" i="19" s="1"/>
  <c r="D544" i="19"/>
  <c r="E544" i="19" s="1"/>
  <c r="F544" i="19" s="1"/>
  <c r="D543" i="19"/>
  <c r="E543" i="19" s="1"/>
  <c r="F543" i="19" s="1"/>
  <c r="D542" i="19"/>
  <c r="E542" i="19" s="1"/>
  <c r="F542" i="19" s="1"/>
  <c r="D541" i="19"/>
  <c r="E541" i="19" s="1"/>
  <c r="F541" i="19" s="1"/>
  <c r="D540" i="19"/>
  <c r="E540" i="19" s="1"/>
  <c r="F540" i="19" s="1"/>
  <c r="D539" i="19"/>
  <c r="E539" i="19" s="1"/>
  <c r="F539" i="19" s="1"/>
  <c r="D538" i="19"/>
  <c r="E538" i="19" s="1"/>
  <c r="F538" i="19" s="1"/>
  <c r="D537" i="19"/>
  <c r="E537" i="19" s="1"/>
  <c r="F537" i="19" s="1"/>
  <c r="D536" i="19"/>
  <c r="E536" i="19" s="1"/>
  <c r="F536" i="19" s="1"/>
  <c r="D535" i="19"/>
  <c r="E535" i="19" s="1"/>
  <c r="F535" i="19" s="1"/>
  <c r="D534" i="19"/>
  <c r="E534" i="19" s="1"/>
  <c r="F534" i="19" s="1"/>
  <c r="D533" i="19"/>
  <c r="E533" i="19" s="1"/>
  <c r="F533" i="19" s="1"/>
  <c r="D532" i="19"/>
  <c r="E532" i="19" s="1"/>
  <c r="F532" i="19" s="1"/>
  <c r="D531" i="19"/>
  <c r="E531" i="19" s="1"/>
  <c r="F531" i="19" s="1"/>
  <c r="D530" i="19"/>
  <c r="E530" i="19" s="1"/>
  <c r="F530" i="19" s="1"/>
  <c r="D529" i="19"/>
  <c r="E529" i="19" s="1"/>
  <c r="F529" i="19" s="1"/>
  <c r="D528" i="19"/>
  <c r="E528" i="19" s="1"/>
  <c r="F528" i="19" s="1"/>
  <c r="D527" i="19"/>
  <c r="E527" i="19" s="1"/>
  <c r="F527" i="19" s="1"/>
  <c r="D526" i="19"/>
  <c r="E526" i="19" s="1"/>
  <c r="F526" i="19" s="1"/>
  <c r="D525" i="19"/>
  <c r="E525" i="19" s="1"/>
  <c r="F525" i="19" s="1"/>
  <c r="D524" i="19"/>
  <c r="E524" i="19" s="1"/>
  <c r="F524" i="19" s="1"/>
  <c r="D523" i="19"/>
  <c r="E523" i="19" s="1"/>
  <c r="F523" i="19" s="1"/>
  <c r="D522" i="19"/>
  <c r="E522" i="19" s="1"/>
  <c r="F522" i="19" s="1"/>
  <c r="D521" i="19"/>
  <c r="E521" i="19" s="1"/>
  <c r="F521" i="19" s="1"/>
  <c r="D520" i="19"/>
  <c r="E520" i="19" s="1"/>
  <c r="F520" i="19" s="1"/>
  <c r="D519" i="19"/>
  <c r="E519" i="19" s="1"/>
  <c r="F519" i="19" s="1"/>
  <c r="D518" i="19"/>
  <c r="E518" i="19" s="1"/>
  <c r="F518" i="19" s="1"/>
  <c r="D517" i="19"/>
  <c r="E517" i="19" s="1"/>
  <c r="F517" i="19" s="1"/>
  <c r="D516" i="19"/>
  <c r="E516" i="19" s="1"/>
  <c r="F516" i="19" s="1"/>
  <c r="D515" i="19"/>
  <c r="E515" i="19" s="1"/>
  <c r="F515" i="19" s="1"/>
  <c r="D514" i="19"/>
  <c r="E514" i="19" s="1"/>
  <c r="F514" i="19" s="1"/>
  <c r="D513" i="19"/>
  <c r="E513" i="19" s="1"/>
  <c r="F513" i="19" s="1"/>
  <c r="D512" i="19"/>
  <c r="E512" i="19" s="1"/>
  <c r="F512" i="19" s="1"/>
  <c r="D511" i="19"/>
  <c r="E511" i="19" s="1"/>
  <c r="F511" i="19" s="1"/>
  <c r="D510" i="19"/>
  <c r="E510" i="19" s="1"/>
  <c r="F510" i="19" s="1"/>
  <c r="D509" i="19"/>
  <c r="E509" i="19" s="1"/>
  <c r="F509" i="19" s="1"/>
  <c r="D508" i="19"/>
  <c r="E508" i="19" s="1"/>
  <c r="F508" i="19" s="1"/>
  <c r="D507" i="19"/>
  <c r="E507" i="19" s="1"/>
  <c r="F507" i="19" s="1"/>
  <c r="D506" i="19"/>
  <c r="E506" i="19" s="1"/>
  <c r="F506" i="19" s="1"/>
  <c r="D505" i="19"/>
  <c r="E505" i="19" s="1"/>
  <c r="F505" i="19" s="1"/>
  <c r="D504" i="19"/>
  <c r="E504" i="19" s="1"/>
  <c r="F504" i="19" s="1"/>
  <c r="D503" i="19"/>
  <c r="E503" i="19" s="1"/>
  <c r="F503" i="19" s="1"/>
  <c r="D502" i="19"/>
  <c r="E502" i="19" s="1"/>
  <c r="F502" i="19" s="1"/>
  <c r="D501" i="19"/>
  <c r="E501" i="19" s="1"/>
  <c r="F501" i="19" s="1"/>
  <c r="D500" i="19"/>
  <c r="E500" i="19" s="1"/>
  <c r="F500" i="19" s="1"/>
  <c r="D499" i="19"/>
  <c r="E499" i="19" s="1"/>
  <c r="F499" i="19" s="1"/>
  <c r="D498" i="19"/>
  <c r="E498" i="19" s="1"/>
  <c r="F498" i="19" s="1"/>
  <c r="D497" i="19"/>
  <c r="E497" i="19" s="1"/>
  <c r="F497" i="19" s="1"/>
  <c r="D496" i="19"/>
  <c r="E496" i="19" s="1"/>
  <c r="F496" i="19" s="1"/>
  <c r="D495" i="19"/>
  <c r="E495" i="19" s="1"/>
  <c r="F495" i="19" s="1"/>
  <c r="D494" i="19"/>
  <c r="E494" i="19" s="1"/>
  <c r="F494" i="19" s="1"/>
  <c r="D493" i="19"/>
  <c r="E493" i="19" s="1"/>
  <c r="F493" i="19" s="1"/>
  <c r="D492" i="19"/>
  <c r="E492" i="19" s="1"/>
  <c r="F492" i="19" s="1"/>
  <c r="D491" i="19"/>
  <c r="E491" i="19" s="1"/>
  <c r="F491" i="19" s="1"/>
  <c r="D490" i="19"/>
  <c r="E490" i="19" s="1"/>
  <c r="F490" i="19" s="1"/>
  <c r="D489" i="19"/>
  <c r="E489" i="19" s="1"/>
  <c r="F489" i="19" s="1"/>
  <c r="D488" i="19"/>
  <c r="E488" i="19" s="1"/>
  <c r="F488" i="19" s="1"/>
  <c r="D487" i="19"/>
  <c r="E487" i="19" s="1"/>
  <c r="F487" i="19" s="1"/>
  <c r="D486" i="19"/>
  <c r="E486" i="19" s="1"/>
  <c r="F486" i="19" s="1"/>
  <c r="D485" i="19"/>
  <c r="E485" i="19" s="1"/>
  <c r="F485" i="19" s="1"/>
  <c r="D484" i="19"/>
  <c r="E484" i="19" s="1"/>
  <c r="F484" i="19" s="1"/>
  <c r="D483" i="19"/>
  <c r="E483" i="19" s="1"/>
  <c r="F483" i="19" s="1"/>
  <c r="D482" i="19"/>
  <c r="E482" i="19" s="1"/>
  <c r="F482" i="19" s="1"/>
  <c r="D481" i="19"/>
  <c r="E481" i="19" s="1"/>
  <c r="F481" i="19" s="1"/>
  <c r="D480" i="19"/>
  <c r="E480" i="19" s="1"/>
  <c r="F480" i="19" s="1"/>
  <c r="D479" i="19"/>
  <c r="E479" i="19" s="1"/>
  <c r="F479" i="19" s="1"/>
  <c r="D478" i="19"/>
  <c r="E478" i="19" s="1"/>
  <c r="F478" i="19" s="1"/>
  <c r="D477" i="19"/>
  <c r="E477" i="19" s="1"/>
  <c r="F477" i="19" s="1"/>
  <c r="D476" i="19"/>
  <c r="E476" i="19" s="1"/>
  <c r="F476" i="19" s="1"/>
  <c r="D475" i="19"/>
  <c r="E475" i="19" s="1"/>
  <c r="F475" i="19" s="1"/>
  <c r="D474" i="19"/>
  <c r="E474" i="19" s="1"/>
  <c r="F474" i="19" s="1"/>
  <c r="D473" i="19"/>
  <c r="E473" i="19" s="1"/>
  <c r="F473" i="19" s="1"/>
  <c r="D472" i="19"/>
  <c r="E472" i="19" s="1"/>
  <c r="F472" i="19" s="1"/>
  <c r="D471" i="19"/>
  <c r="E471" i="19" s="1"/>
  <c r="F471" i="19" s="1"/>
  <c r="D470" i="19"/>
  <c r="E470" i="19" s="1"/>
  <c r="F470" i="19" s="1"/>
  <c r="D469" i="19"/>
  <c r="E469" i="19" s="1"/>
  <c r="F469" i="19" s="1"/>
  <c r="D468" i="19"/>
  <c r="E468" i="19" s="1"/>
  <c r="F468" i="19" s="1"/>
  <c r="D467" i="19"/>
  <c r="E467" i="19" s="1"/>
  <c r="F467" i="19" s="1"/>
  <c r="D466" i="19"/>
  <c r="E466" i="19" s="1"/>
  <c r="F466" i="19" s="1"/>
  <c r="D465" i="19"/>
  <c r="E465" i="19" s="1"/>
  <c r="F465" i="19" s="1"/>
  <c r="D464" i="19"/>
  <c r="E464" i="19" s="1"/>
  <c r="F464" i="19" s="1"/>
  <c r="D463" i="19"/>
  <c r="E463" i="19" s="1"/>
  <c r="F463" i="19" s="1"/>
  <c r="D462" i="19"/>
  <c r="E462" i="19" s="1"/>
  <c r="F462" i="19" s="1"/>
  <c r="D461" i="19"/>
  <c r="E461" i="19" s="1"/>
  <c r="F461" i="19" s="1"/>
  <c r="D460" i="19"/>
  <c r="E460" i="19" s="1"/>
  <c r="F460" i="19" s="1"/>
  <c r="D459" i="19"/>
  <c r="E459" i="19" s="1"/>
  <c r="F459" i="19" s="1"/>
  <c r="D458" i="19"/>
  <c r="E458" i="19" s="1"/>
  <c r="F458" i="19" s="1"/>
  <c r="D457" i="19"/>
  <c r="E457" i="19" s="1"/>
  <c r="F457" i="19" s="1"/>
  <c r="D456" i="19"/>
  <c r="E456" i="19" s="1"/>
  <c r="F456" i="19" s="1"/>
  <c r="D455" i="19"/>
  <c r="E455" i="19" s="1"/>
  <c r="F455" i="19" s="1"/>
  <c r="D454" i="19"/>
  <c r="E454" i="19" s="1"/>
  <c r="F454" i="19" s="1"/>
  <c r="D453" i="19"/>
  <c r="E453" i="19" s="1"/>
  <c r="F453" i="19" s="1"/>
  <c r="D452" i="19"/>
  <c r="E452" i="19" s="1"/>
  <c r="F452" i="19" s="1"/>
  <c r="D451" i="19"/>
  <c r="E451" i="19" s="1"/>
  <c r="F451" i="19" s="1"/>
  <c r="D450" i="19"/>
  <c r="E450" i="19" s="1"/>
  <c r="F450" i="19" s="1"/>
  <c r="D449" i="19"/>
  <c r="E449" i="19" s="1"/>
  <c r="F449" i="19" s="1"/>
  <c r="D448" i="19"/>
  <c r="E448" i="19" s="1"/>
  <c r="F448" i="19" s="1"/>
  <c r="D447" i="19"/>
  <c r="E447" i="19" s="1"/>
  <c r="F447" i="19" s="1"/>
  <c r="D446" i="19"/>
  <c r="E446" i="19" s="1"/>
  <c r="F446" i="19" s="1"/>
  <c r="D445" i="19"/>
  <c r="E445" i="19" s="1"/>
  <c r="F445" i="19" s="1"/>
  <c r="D444" i="19"/>
  <c r="E444" i="19" s="1"/>
  <c r="F444" i="19" s="1"/>
  <c r="D443" i="19"/>
  <c r="E443" i="19" s="1"/>
  <c r="F443" i="19" s="1"/>
  <c r="D442" i="19"/>
  <c r="E442" i="19" s="1"/>
  <c r="F442" i="19" s="1"/>
  <c r="D441" i="19"/>
  <c r="E441" i="19" s="1"/>
  <c r="F441" i="19" s="1"/>
  <c r="D440" i="19"/>
  <c r="E440" i="19" s="1"/>
  <c r="F440" i="19" s="1"/>
  <c r="D439" i="19"/>
  <c r="E439" i="19" s="1"/>
  <c r="F439" i="19" s="1"/>
  <c r="D438" i="19"/>
  <c r="E438" i="19" s="1"/>
  <c r="F438" i="19" s="1"/>
  <c r="D437" i="19"/>
  <c r="E437" i="19" s="1"/>
  <c r="F437" i="19" s="1"/>
  <c r="D436" i="19"/>
  <c r="E436" i="19" s="1"/>
  <c r="F436" i="19" s="1"/>
  <c r="D435" i="19"/>
  <c r="E435" i="19" s="1"/>
  <c r="F435" i="19" s="1"/>
  <c r="D434" i="19"/>
  <c r="E434" i="19" s="1"/>
  <c r="F434" i="19" s="1"/>
  <c r="D433" i="19"/>
  <c r="E433" i="19" s="1"/>
  <c r="F433" i="19" s="1"/>
  <c r="D432" i="19"/>
  <c r="E432" i="19" s="1"/>
  <c r="F432" i="19" s="1"/>
  <c r="D431" i="19"/>
  <c r="E431" i="19" s="1"/>
  <c r="F431" i="19" s="1"/>
  <c r="D430" i="19"/>
  <c r="E430" i="19" s="1"/>
  <c r="F430" i="19" s="1"/>
  <c r="D429" i="19"/>
  <c r="E429" i="19" s="1"/>
  <c r="F429" i="19" s="1"/>
  <c r="D428" i="19"/>
  <c r="E428" i="19" s="1"/>
  <c r="F428" i="19" s="1"/>
  <c r="D427" i="19"/>
  <c r="E427" i="19" s="1"/>
  <c r="F427" i="19" s="1"/>
  <c r="D426" i="19"/>
  <c r="E426" i="19" s="1"/>
  <c r="F426" i="19" s="1"/>
  <c r="D425" i="19"/>
  <c r="E425" i="19" s="1"/>
  <c r="F425" i="19" s="1"/>
  <c r="D424" i="19"/>
  <c r="E424" i="19" s="1"/>
  <c r="F424" i="19" s="1"/>
  <c r="D423" i="19"/>
  <c r="E423" i="19" s="1"/>
  <c r="F423" i="19" s="1"/>
  <c r="D422" i="19"/>
  <c r="E422" i="19" s="1"/>
  <c r="F422" i="19" s="1"/>
  <c r="D421" i="19"/>
  <c r="E421" i="19" s="1"/>
  <c r="F421" i="19" s="1"/>
  <c r="D420" i="19"/>
  <c r="E420" i="19" s="1"/>
  <c r="F420" i="19" s="1"/>
  <c r="D419" i="19"/>
  <c r="E419" i="19" s="1"/>
  <c r="F419" i="19" s="1"/>
  <c r="D418" i="19"/>
  <c r="E418" i="19" s="1"/>
  <c r="F418" i="19" s="1"/>
  <c r="D417" i="19"/>
  <c r="E417" i="19" s="1"/>
  <c r="F417" i="19" s="1"/>
  <c r="D416" i="19"/>
  <c r="E416" i="19" s="1"/>
  <c r="F416" i="19" s="1"/>
  <c r="D415" i="19"/>
  <c r="E415" i="19" s="1"/>
  <c r="F415" i="19" s="1"/>
  <c r="D414" i="19"/>
  <c r="E414" i="19" s="1"/>
  <c r="F414" i="19" s="1"/>
  <c r="D413" i="19"/>
  <c r="E413" i="19" s="1"/>
  <c r="F413" i="19" s="1"/>
  <c r="D412" i="19"/>
  <c r="E412" i="19" s="1"/>
  <c r="F412" i="19" s="1"/>
  <c r="D411" i="19"/>
  <c r="E411" i="19" s="1"/>
  <c r="F411" i="19" s="1"/>
  <c r="D410" i="19"/>
  <c r="E410" i="19" s="1"/>
  <c r="F410" i="19" s="1"/>
  <c r="D409" i="19"/>
  <c r="E409" i="19" s="1"/>
  <c r="F409" i="19" s="1"/>
  <c r="D408" i="19"/>
  <c r="E408" i="19" s="1"/>
  <c r="F408" i="19" s="1"/>
  <c r="D407" i="19"/>
  <c r="E407" i="19" s="1"/>
  <c r="F407" i="19" s="1"/>
  <c r="D406" i="19"/>
  <c r="E406" i="19" s="1"/>
  <c r="F406" i="19" s="1"/>
  <c r="D405" i="19"/>
  <c r="E405" i="19" s="1"/>
  <c r="F405" i="19" s="1"/>
  <c r="D404" i="19"/>
  <c r="E404" i="19" s="1"/>
  <c r="F404" i="19" s="1"/>
  <c r="D403" i="19"/>
  <c r="E403" i="19" s="1"/>
  <c r="F403" i="19" s="1"/>
  <c r="D402" i="19"/>
  <c r="E402" i="19" s="1"/>
  <c r="F402" i="19" s="1"/>
  <c r="D401" i="19"/>
  <c r="E401" i="19" s="1"/>
  <c r="F401" i="19" s="1"/>
  <c r="D400" i="19"/>
  <c r="E400" i="19" s="1"/>
  <c r="F400" i="19" s="1"/>
  <c r="D399" i="19"/>
  <c r="E399" i="19" s="1"/>
  <c r="F399" i="19" s="1"/>
  <c r="D398" i="19"/>
  <c r="E398" i="19" s="1"/>
  <c r="F398" i="19" s="1"/>
  <c r="D397" i="19"/>
  <c r="E397" i="19" s="1"/>
  <c r="F397" i="19" s="1"/>
  <c r="D396" i="19"/>
  <c r="E396" i="19" s="1"/>
  <c r="F396" i="19" s="1"/>
  <c r="D395" i="19"/>
  <c r="E395" i="19" s="1"/>
  <c r="F395" i="19" s="1"/>
  <c r="D394" i="19"/>
  <c r="E394" i="19" s="1"/>
  <c r="F394" i="19" s="1"/>
  <c r="D393" i="19"/>
  <c r="E393" i="19" s="1"/>
  <c r="F393" i="19" s="1"/>
  <c r="D392" i="19"/>
  <c r="E392" i="19" s="1"/>
  <c r="F392" i="19" s="1"/>
  <c r="D391" i="19"/>
  <c r="E391" i="19" s="1"/>
  <c r="F391" i="19" s="1"/>
  <c r="D390" i="19"/>
  <c r="E390" i="19" s="1"/>
  <c r="F390" i="19" s="1"/>
  <c r="D389" i="19"/>
  <c r="E389" i="19" s="1"/>
  <c r="F389" i="19" s="1"/>
  <c r="D388" i="19"/>
  <c r="E388" i="19" s="1"/>
  <c r="F388" i="19" s="1"/>
  <c r="D387" i="19"/>
  <c r="E387" i="19" s="1"/>
  <c r="F387" i="19" s="1"/>
  <c r="D386" i="19"/>
  <c r="E386" i="19" s="1"/>
  <c r="F386" i="19" s="1"/>
  <c r="D385" i="19"/>
  <c r="E385" i="19" s="1"/>
  <c r="F385" i="19" s="1"/>
  <c r="D384" i="19"/>
  <c r="E384" i="19" s="1"/>
  <c r="F384" i="19" s="1"/>
  <c r="D383" i="19"/>
  <c r="E383" i="19" s="1"/>
  <c r="F383" i="19" s="1"/>
  <c r="D382" i="19"/>
  <c r="E382" i="19" s="1"/>
  <c r="F382" i="19" s="1"/>
  <c r="D381" i="19"/>
  <c r="E381" i="19" s="1"/>
  <c r="F381" i="19" s="1"/>
  <c r="D380" i="19"/>
  <c r="E380" i="19" s="1"/>
  <c r="F380" i="19" s="1"/>
  <c r="D379" i="19"/>
  <c r="E379" i="19" s="1"/>
  <c r="F379" i="19" s="1"/>
  <c r="D378" i="19"/>
  <c r="E378" i="19" s="1"/>
  <c r="F378" i="19" s="1"/>
  <c r="D377" i="19"/>
  <c r="E377" i="19" s="1"/>
  <c r="F377" i="19" s="1"/>
  <c r="D376" i="19"/>
  <c r="E376" i="19" s="1"/>
  <c r="F376" i="19" s="1"/>
  <c r="D375" i="19"/>
  <c r="E375" i="19" s="1"/>
  <c r="F375" i="19" s="1"/>
  <c r="D374" i="19"/>
  <c r="E374" i="19" s="1"/>
  <c r="F374" i="19" s="1"/>
  <c r="D373" i="19"/>
  <c r="E373" i="19" s="1"/>
  <c r="F373" i="19" s="1"/>
  <c r="D372" i="19"/>
  <c r="E372" i="19" s="1"/>
  <c r="F372" i="19" s="1"/>
  <c r="D371" i="19"/>
  <c r="E371" i="19" s="1"/>
  <c r="F371" i="19" s="1"/>
  <c r="D370" i="19"/>
  <c r="E370" i="19" s="1"/>
  <c r="F370" i="19" s="1"/>
  <c r="D369" i="19"/>
  <c r="E369" i="19" s="1"/>
  <c r="F369" i="19" s="1"/>
  <c r="D368" i="19"/>
  <c r="E368" i="19" s="1"/>
  <c r="F368" i="19" s="1"/>
  <c r="D367" i="19"/>
  <c r="E367" i="19" s="1"/>
  <c r="F367" i="19" s="1"/>
  <c r="D366" i="19"/>
  <c r="E366" i="19" s="1"/>
  <c r="F366" i="19" s="1"/>
  <c r="D365" i="19"/>
  <c r="E365" i="19" s="1"/>
  <c r="F365" i="19" s="1"/>
  <c r="D364" i="19"/>
  <c r="E364" i="19" s="1"/>
  <c r="F364" i="19" s="1"/>
  <c r="D363" i="19"/>
  <c r="E363" i="19" s="1"/>
  <c r="F363" i="19" s="1"/>
  <c r="D362" i="19"/>
  <c r="E362" i="19" s="1"/>
  <c r="F362" i="19" s="1"/>
  <c r="D361" i="19"/>
  <c r="E361" i="19" s="1"/>
  <c r="F361" i="19" s="1"/>
  <c r="D360" i="19"/>
  <c r="E360" i="19" s="1"/>
  <c r="F360" i="19" s="1"/>
  <c r="D359" i="19"/>
  <c r="E359" i="19" s="1"/>
  <c r="F359" i="19" s="1"/>
  <c r="D358" i="19"/>
  <c r="E358" i="19" s="1"/>
  <c r="F358" i="19" s="1"/>
  <c r="D357" i="19"/>
  <c r="E357" i="19" s="1"/>
  <c r="F357" i="19" s="1"/>
  <c r="D356" i="19"/>
  <c r="E356" i="19" s="1"/>
  <c r="F356" i="19" s="1"/>
  <c r="D355" i="19"/>
  <c r="E355" i="19" s="1"/>
  <c r="F355" i="19" s="1"/>
  <c r="D354" i="19"/>
  <c r="E354" i="19" s="1"/>
  <c r="F354" i="19" s="1"/>
  <c r="D353" i="19"/>
  <c r="E353" i="19" s="1"/>
  <c r="F353" i="19" s="1"/>
  <c r="D352" i="19"/>
  <c r="E352" i="19" s="1"/>
  <c r="F352" i="19" s="1"/>
  <c r="D351" i="19"/>
  <c r="E351" i="19" s="1"/>
  <c r="F351" i="19" s="1"/>
  <c r="D350" i="19"/>
  <c r="E350" i="19" s="1"/>
  <c r="F350" i="19" s="1"/>
  <c r="D349" i="19"/>
  <c r="E349" i="19" s="1"/>
  <c r="F349" i="19" s="1"/>
  <c r="D348" i="19"/>
  <c r="E348" i="19" s="1"/>
  <c r="F348" i="19" s="1"/>
  <c r="D347" i="19"/>
  <c r="E347" i="19" s="1"/>
  <c r="F347" i="19" s="1"/>
  <c r="D346" i="19"/>
  <c r="E346" i="19" s="1"/>
  <c r="F346" i="19" s="1"/>
  <c r="D345" i="19"/>
  <c r="E345" i="19" s="1"/>
  <c r="F345" i="19" s="1"/>
  <c r="D344" i="19"/>
  <c r="E344" i="19" s="1"/>
  <c r="F344" i="19" s="1"/>
  <c r="D343" i="19"/>
  <c r="E343" i="19" s="1"/>
  <c r="F343" i="19" s="1"/>
  <c r="D342" i="19"/>
  <c r="E342" i="19" s="1"/>
  <c r="F342" i="19" s="1"/>
  <c r="D341" i="19"/>
  <c r="E341" i="19" s="1"/>
  <c r="F341" i="19" s="1"/>
  <c r="D340" i="19"/>
  <c r="E340" i="19" s="1"/>
  <c r="F340" i="19" s="1"/>
  <c r="D339" i="19"/>
  <c r="E339" i="19" s="1"/>
  <c r="F339" i="19" s="1"/>
  <c r="D338" i="19"/>
  <c r="E338" i="19" s="1"/>
  <c r="F338" i="19" s="1"/>
  <c r="D337" i="19"/>
  <c r="E337" i="19" s="1"/>
  <c r="F337" i="19" s="1"/>
  <c r="D336" i="19"/>
  <c r="E336" i="19" s="1"/>
  <c r="F336" i="19" s="1"/>
  <c r="D335" i="19"/>
  <c r="E335" i="19" s="1"/>
  <c r="F335" i="19" s="1"/>
  <c r="D334" i="19"/>
  <c r="E334" i="19" s="1"/>
  <c r="F334" i="19" s="1"/>
  <c r="D333" i="19"/>
  <c r="E333" i="19" s="1"/>
  <c r="F333" i="19" s="1"/>
  <c r="D332" i="19"/>
  <c r="E332" i="19" s="1"/>
  <c r="F332" i="19" s="1"/>
  <c r="D331" i="19"/>
  <c r="E331" i="19" s="1"/>
  <c r="F331" i="19" s="1"/>
  <c r="D330" i="19"/>
  <c r="E330" i="19" s="1"/>
  <c r="F330" i="19" s="1"/>
  <c r="D329" i="19"/>
  <c r="E329" i="19" s="1"/>
  <c r="F329" i="19" s="1"/>
  <c r="D328" i="19"/>
  <c r="E328" i="19" s="1"/>
  <c r="F328" i="19" s="1"/>
  <c r="D327" i="19"/>
  <c r="E327" i="19" s="1"/>
  <c r="F327" i="19" s="1"/>
  <c r="D326" i="19"/>
  <c r="E326" i="19" s="1"/>
  <c r="F326" i="19" s="1"/>
  <c r="D325" i="19"/>
  <c r="E325" i="19" s="1"/>
  <c r="F325" i="19" s="1"/>
  <c r="D324" i="19"/>
  <c r="E324" i="19" s="1"/>
  <c r="F324" i="19" s="1"/>
  <c r="D323" i="19"/>
  <c r="E323" i="19" s="1"/>
  <c r="F323" i="19" s="1"/>
  <c r="D322" i="19"/>
  <c r="E322" i="19" s="1"/>
  <c r="F322" i="19" s="1"/>
  <c r="D321" i="19"/>
  <c r="E321" i="19" s="1"/>
  <c r="F321" i="19" s="1"/>
  <c r="D320" i="19"/>
  <c r="E320" i="19" s="1"/>
  <c r="F320" i="19" s="1"/>
  <c r="D319" i="19"/>
  <c r="E319" i="19" s="1"/>
  <c r="F319" i="19" s="1"/>
  <c r="D318" i="19"/>
  <c r="E318" i="19" s="1"/>
  <c r="F318" i="19" s="1"/>
  <c r="D317" i="19"/>
  <c r="E317" i="19" s="1"/>
  <c r="F317" i="19" s="1"/>
  <c r="D316" i="19"/>
  <c r="E316" i="19" s="1"/>
  <c r="F316" i="19" s="1"/>
  <c r="D315" i="19"/>
  <c r="E315" i="19" s="1"/>
  <c r="F315" i="19" s="1"/>
  <c r="D314" i="19"/>
  <c r="E314" i="19" s="1"/>
  <c r="F314" i="19" s="1"/>
  <c r="D313" i="19"/>
  <c r="E313" i="19" s="1"/>
  <c r="F313" i="19" s="1"/>
  <c r="D312" i="19"/>
  <c r="E312" i="19" s="1"/>
  <c r="F312" i="19" s="1"/>
  <c r="D311" i="19"/>
  <c r="E311" i="19" s="1"/>
  <c r="F311" i="19" s="1"/>
  <c r="D310" i="19"/>
  <c r="E310" i="19" s="1"/>
  <c r="F310" i="19" s="1"/>
  <c r="D309" i="19"/>
  <c r="E309" i="19" s="1"/>
  <c r="F309" i="19" s="1"/>
  <c r="D308" i="19"/>
  <c r="E308" i="19" s="1"/>
  <c r="F308" i="19" s="1"/>
  <c r="D307" i="19"/>
  <c r="E307" i="19" s="1"/>
  <c r="F307" i="19" s="1"/>
  <c r="D306" i="19"/>
  <c r="E306" i="19" s="1"/>
  <c r="F306" i="19" s="1"/>
  <c r="D305" i="19"/>
  <c r="E305" i="19" s="1"/>
  <c r="F305" i="19" s="1"/>
  <c r="D304" i="19"/>
  <c r="E304" i="19" s="1"/>
  <c r="F304" i="19" s="1"/>
  <c r="D303" i="19"/>
  <c r="E303" i="19" s="1"/>
  <c r="F303" i="19" s="1"/>
  <c r="D302" i="19"/>
  <c r="E302" i="19" s="1"/>
  <c r="F302" i="19" s="1"/>
  <c r="D301" i="19"/>
  <c r="E301" i="19" s="1"/>
  <c r="F301" i="19" s="1"/>
  <c r="D300" i="19"/>
  <c r="E300" i="19" s="1"/>
  <c r="F300" i="19" s="1"/>
  <c r="D299" i="19"/>
  <c r="E299" i="19" s="1"/>
  <c r="F299" i="19" s="1"/>
  <c r="D298" i="19"/>
  <c r="E298" i="19" s="1"/>
  <c r="F298" i="19" s="1"/>
  <c r="D297" i="19"/>
  <c r="E297" i="19" s="1"/>
  <c r="F297" i="19" s="1"/>
  <c r="D296" i="19"/>
  <c r="E296" i="19" s="1"/>
  <c r="F296" i="19" s="1"/>
  <c r="D295" i="19"/>
  <c r="E295" i="19" s="1"/>
  <c r="F295" i="19" s="1"/>
  <c r="D294" i="19"/>
  <c r="E294" i="19" s="1"/>
  <c r="F294" i="19" s="1"/>
  <c r="D293" i="19"/>
  <c r="E293" i="19" s="1"/>
  <c r="F293" i="19" s="1"/>
  <c r="D292" i="19"/>
  <c r="E292" i="19" s="1"/>
  <c r="F292" i="19" s="1"/>
  <c r="D291" i="19"/>
  <c r="E291" i="19" s="1"/>
  <c r="F291" i="19" s="1"/>
  <c r="D290" i="19"/>
  <c r="E290" i="19" s="1"/>
  <c r="F290" i="19" s="1"/>
  <c r="D289" i="19"/>
  <c r="E289" i="19" s="1"/>
  <c r="F289" i="19" s="1"/>
  <c r="D288" i="19"/>
  <c r="E288" i="19" s="1"/>
  <c r="F288" i="19" s="1"/>
  <c r="D287" i="19"/>
  <c r="E287" i="19" s="1"/>
  <c r="F287" i="19" s="1"/>
  <c r="D286" i="19"/>
  <c r="E286" i="19" s="1"/>
  <c r="F286" i="19" s="1"/>
  <c r="D285" i="19"/>
  <c r="E285" i="19" s="1"/>
  <c r="F285" i="19" s="1"/>
  <c r="D284" i="19"/>
  <c r="E284" i="19" s="1"/>
  <c r="F284" i="19" s="1"/>
  <c r="D283" i="19"/>
  <c r="E283" i="19" s="1"/>
  <c r="F283" i="19" s="1"/>
  <c r="D282" i="19"/>
  <c r="E282" i="19" s="1"/>
  <c r="F282" i="19" s="1"/>
  <c r="D281" i="19"/>
  <c r="E281" i="19" s="1"/>
  <c r="F281" i="19" s="1"/>
  <c r="D280" i="19"/>
  <c r="E280" i="19" s="1"/>
  <c r="F280" i="19" s="1"/>
  <c r="D279" i="19"/>
  <c r="E279" i="19" s="1"/>
  <c r="F279" i="19" s="1"/>
  <c r="D278" i="19"/>
  <c r="E278" i="19" s="1"/>
  <c r="F278" i="19" s="1"/>
  <c r="D277" i="19"/>
  <c r="E277" i="19" s="1"/>
  <c r="F277" i="19" s="1"/>
  <c r="D276" i="19"/>
  <c r="E276" i="19" s="1"/>
  <c r="F276" i="19" s="1"/>
  <c r="D275" i="19"/>
  <c r="E275" i="19" s="1"/>
  <c r="F275" i="19" s="1"/>
  <c r="D274" i="19"/>
  <c r="E274" i="19" s="1"/>
  <c r="F274" i="19" s="1"/>
  <c r="D273" i="19"/>
  <c r="E273" i="19" s="1"/>
  <c r="F273" i="19" s="1"/>
  <c r="D272" i="19"/>
  <c r="E272" i="19" s="1"/>
  <c r="F272" i="19" s="1"/>
  <c r="D271" i="19"/>
  <c r="E271" i="19" s="1"/>
  <c r="F271" i="19" s="1"/>
  <c r="D270" i="19"/>
  <c r="E270" i="19" s="1"/>
  <c r="F270" i="19" s="1"/>
  <c r="D269" i="19"/>
  <c r="E269" i="19" s="1"/>
  <c r="F269" i="19" s="1"/>
  <c r="D268" i="19"/>
  <c r="E268" i="19" s="1"/>
  <c r="F268" i="19" s="1"/>
  <c r="D267" i="19"/>
  <c r="E267" i="19" s="1"/>
  <c r="F267" i="19" s="1"/>
  <c r="D266" i="19"/>
  <c r="E266" i="19" s="1"/>
  <c r="F266" i="19" s="1"/>
  <c r="D265" i="19"/>
  <c r="E265" i="19" s="1"/>
  <c r="F265" i="19" s="1"/>
  <c r="D264" i="19"/>
  <c r="E264" i="19" s="1"/>
  <c r="F264" i="19" s="1"/>
  <c r="D263" i="19"/>
  <c r="E263" i="19" s="1"/>
  <c r="F263" i="19" s="1"/>
  <c r="D262" i="19"/>
  <c r="E262" i="19" s="1"/>
  <c r="F262" i="19" s="1"/>
  <c r="D261" i="19"/>
  <c r="E261" i="19" s="1"/>
  <c r="F261" i="19" s="1"/>
  <c r="D260" i="19"/>
  <c r="E260" i="19" s="1"/>
  <c r="F260" i="19" s="1"/>
  <c r="D259" i="19"/>
  <c r="E259" i="19" s="1"/>
  <c r="F259" i="19" s="1"/>
  <c r="D258" i="19"/>
  <c r="E258" i="19" s="1"/>
  <c r="F258" i="19" s="1"/>
  <c r="D257" i="19"/>
  <c r="E257" i="19" s="1"/>
  <c r="F257" i="19" s="1"/>
  <c r="D256" i="19"/>
  <c r="E256" i="19" s="1"/>
  <c r="F256" i="19" s="1"/>
  <c r="D255" i="19"/>
  <c r="E255" i="19" s="1"/>
  <c r="F255" i="19" s="1"/>
  <c r="D254" i="19"/>
  <c r="E254" i="19" s="1"/>
  <c r="F254" i="19" s="1"/>
  <c r="D253" i="19"/>
  <c r="E253" i="19" s="1"/>
  <c r="F253" i="19" s="1"/>
  <c r="D252" i="19"/>
  <c r="E252" i="19" s="1"/>
  <c r="F252" i="19" s="1"/>
  <c r="D251" i="19"/>
  <c r="E251" i="19" s="1"/>
  <c r="F251" i="19" s="1"/>
  <c r="D250" i="19"/>
  <c r="E250" i="19" s="1"/>
  <c r="F250" i="19" s="1"/>
  <c r="D249" i="19"/>
  <c r="E249" i="19" s="1"/>
  <c r="F249" i="19" s="1"/>
  <c r="D248" i="19"/>
  <c r="E248" i="19" s="1"/>
  <c r="F248" i="19" s="1"/>
  <c r="D247" i="19"/>
  <c r="E247" i="19" s="1"/>
  <c r="F247" i="19" s="1"/>
  <c r="D246" i="19"/>
  <c r="E246" i="19" s="1"/>
  <c r="F246" i="19" s="1"/>
  <c r="D245" i="19"/>
  <c r="E245" i="19" s="1"/>
  <c r="F245" i="19" s="1"/>
  <c r="D244" i="19"/>
  <c r="E244" i="19" s="1"/>
  <c r="F244" i="19" s="1"/>
  <c r="D243" i="19"/>
  <c r="E243" i="19" s="1"/>
  <c r="F243" i="19" s="1"/>
  <c r="D242" i="19"/>
  <c r="E242" i="19" s="1"/>
  <c r="F242" i="19" s="1"/>
  <c r="D241" i="19"/>
  <c r="E241" i="19" s="1"/>
  <c r="F241" i="19" s="1"/>
  <c r="D240" i="19"/>
  <c r="E240" i="19" s="1"/>
  <c r="F240" i="19" s="1"/>
  <c r="D239" i="19"/>
  <c r="E239" i="19" s="1"/>
  <c r="F239" i="19" s="1"/>
  <c r="D238" i="19"/>
  <c r="E238" i="19" s="1"/>
  <c r="F238" i="19" s="1"/>
  <c r="D237" i="19"/>
  <c r="E237" i="19" s="1"/>
  <c r="F237" i="19" s="1"/>
  <c r="D236" i="19"/>
  <c r="E236" i="19" s="1"/>
  <c r="F236" i="19" s="1"/>
  <c r="D235" i="19"/>
  <c r="E235" i="19" s="1"/>
  <c r="F235" i="19" s="1"/>
  <c r="D234" i="19"/>
  <c r="E234" i="19" s="1"/>
  <c r="F234" i="19" s="1"/>
  <c r="D233" i="19"/>
  <c r="E233" i="19" s="1"/>
  <c r="F233" i="19" s="1"/>
  <c r="D232" i="19"/>
  <c r="E232" i="19" s="1"/>
  <c r="F232" i="19" s="1"/>
  <c r="D231" i="19"/>
  <c r="E231" i="19" s="1"/>
  <c r="F231" i="19" s="1"/>
  <c r="D230" i="19"/>
  <c r="E230" i="19" s="1"/>
  <c r="F230" i="19" s="1"/>
  <c r="D229" i="19"/>
  <c r="E229" i="19" s="1"/>
  <c r="F229" i="19" s="1"/>
  <c r="D228" i="19"/>
  <c r="E228" i="19" s="1"/>
  <c r="F228" i="19" s="1"/>
  <c r="D227" i="19"/>
  <c r="E227" i="19" s="1"/>
  <c r="F227" i="19" s="1"/>
  <c r="D226" i="19"/>
  <c r="E226" i="19" s="1"/>
  <c r="F226" i="19" s="1"/>
  <c r="D225" i="19"/>
  <c r="E225" i="19" s="1"/>
  <c r="F225" i="19" s="1"/>
  <c r="D224" i="19"/>
  <c r="E224" i="19" s="1"/>
  <c r="F224" i="19" s="1"/>
  <c r="D223" i="19"/>
  <c r="E223" i="19" s="1"/>
  <c r="F223" i="19" s="1"/>
  <c r="D222" i="19"/>
  <c r="E222" i="19" s="1"/>
  <c r="F222" i="19" s="1"/>
  <c r="D221" i="19"/>
  <c r="E221" i="19" s="1"/>
  <c r="F221" i="19" s="1"/>
  <c r="D220" i="19"/>
  <c r="E220" i="19" s="1"/>
  <c r="F220" i="19" s="1"/>
  <c r="D219" i="19"/>
  <c r="E219" i="19" s="1"/>
  <c r="F219" i="19" s="1"/>
  <c r="D218" i="19"/>
  <c r="E218" i="19" s="1"/>
  <c r="F218" i="19" s="1"/>
  <c r="D217" i="19"/>
  <c r="E217" i="19" s="1"/>
  <c r="F217" i="19" s="1"/>
  <c r="D216" i="19"/>
  <c r="E216" i="19" s="1"/>
  <c r="F216" i="19" s="1"/>
  <c r="D215" i="19"/>
  <c r="E215" i="19" s="1"/>
  <c r="F215" i="19" s="1"/>
  <c r="D214" i="19"/>
  <c r="E214" i="19" s="1"/>
  <c r="F214" i="19" s="1"/>
  <c r="D213" i="19"/>
  <c r="E213" i="19" s="1"/>
  <c r="F213" i="19" s="1"/>
  <c r="D212" i="19"/>
  <c r="E212" i="19" s="1"/>
  <c r="F212" i="19" s="1"/>
  <c r="D211" i="19"/>
  <c r="E211" i="19" s="1"/>
  <c r="F211" i="19" s="1"/>
  <c r="D210" i="19"/>
  <c r="E210" i="19" s="1"/>
  <c r="F210" i="19" s="1"/>
  <c r="D209" i="19"/>
  <c r="E209" i="19" s="1"/>
  <c r="F209" i="19" s="1"/>
  <c r="D208" i="19"/>
  <c r="E208" i="19" s="1"/>
  <c r="F208" i="19" s="1"/>
  <c r="D207" i="19"/>
  <c r="E207" i="19" s="1"/>
  <c r="F207" i="19" s="1"/>
  <c r="D206" i="19"/>
  <c r="E206" i="19" s="1"/>
  <c r="F206" i="19" s="1"/>
  <c r="D205" i="19"/>
  <c r="E205" i="19" s="1"/>
  <c r="F205" i="19" s="1"/>
  <c r="D204" i="19"/>
  <c r="E204" i="19" s="1"/>
  <c r="F204" i="19" s="1"/>
  <c r="D203" i="19"/>
  <c r="E203" i="19" s="1"/>
  <c r="F203" i="19" s="1"/>
  <c r="D202" i="19"/>
  <c r="E202" i="19" s="1"/>
  <c r="F202" i="19" s="1"/>
  <c r="D201" i="19"/>
  <c r="E201" i="19" s="1"/>
  <c r="F201" i="19" s="1"/>
  <c r="D200" i="19"/>
  <c r="E200" i="19" s="1"/>
  <c r="F200" i="19" s="1"/>
  <c r="D199" i="19"/>
  <c r="E199" i="19" s="1"/>
  <c r="F199" i="19" s="1"/>
  <c r="D198" i="19"/>
  <c r="E198" i="19" s="1"/>
  <c r="F198" i="19" s="1"/>
  <c r="D197" i="19"/>
  <c r="E197" i="19" s="1"/>
  <c r="F197" i="19" s="1"/>
  <c r="D196" i="19"/>
  <c r="E196" i="19" s="1"/>
  <c r="F196" i="19" s="1"/>
  <c r="D195" i="19"/>
  <c r="E195" i="19" s="1"/>
  <c r="F195" i="19" s="1"/>
  <c r="D194" i="19"/>
  <c r="E194" i="19" s="1"/>
  <c r="F194" i="19" s="1"/>
  <c r="D193" i="19"/>
  <c r="E193" i="19" s="1"/>
  <c r="F193" i="19" s="1"/>
  <c r="D192" i="19"/>
  <c r="E192" i="19" s="1"/>
  <c r="F192" i="19" s="1"/>
  <c r="D191" i="19"/>
  <c r="E191" i="19" s="1"/>
  <c r="F191" i="19" s="1"/>
  <c r="D190" i="19"/>
  <c r="E190" i="19" s="1"/>
  <c r="F190" i="19" s="1"/>
  <c r="D189" i="19"/>
  <c r="E189" i="19" s="1"/>
  <c r="F189" i="19" s="1"/>
  <c r="D188" i="19"/>
  <c r="E188" i="19" s="1"/>
  <c r="F188" i="19" s="1"/>
  <c r="D187" i="19"/>
  <c r="E187" i="19" s="1"/>
  <c r="F187" i="19" s="1"/>
  <c r="D186" i="19"/>
  <c r="E186" i="19" s="1"/>
  <c r="F186" i="19" s="1"/>
  <c r="D185" i="19"/>
  <c r="E185" i="19" s="1"/>
  <c r="F185" i="19" s="1"/>
  <c r="D184" i="19"/>
  <c r="E184" i="19" s="1"/>
  <c r="F184" i="19" s="1"/>
  <c r="D183" i="19"/>
  <c r="E183" i="19" s="1"/>
  <c r="F183" i="19" s="1"/>
  <c r="D182" i="19"/>
  <c r="E182" i="19" s="1"/>
  <c r="F182" i="19" s="1"/>
  <c r="D181" i="19"/>
  <c r="E181" i="19" s="1"/>
  <c r="F181" i="19" s="1"/>
  <c r="D180" i="19"/>
  <c r="E180" i="19" s="1"/>
  <c r="F180" i="19" s="1"/>
  <c r="D179" i="19"/>
  <c r="E179" i="19" s="1"/>
  <c r="F179" i="19" s="1"/>
  <c r="D178" i="19"/>
  <c r="E178" i="19" s="1"/>
  <c r="F178" i="19" s="1"/>
  <c r="D177" i="19"/>
  <c r="E177" i="19" s="1"/>
  <c r="F177" i="19" s="1"/>
  <c r="D176" i="19"/>
  <c r="E176" i="19" s="1"/>
  <c r="F176" i="19" s="1"/>
  <c r="D175" i="19"/>
  <c r="E175" i="19" s="1"/>
  <c r="F175" i="19" s="1"/>
  <c r="D174" i="19"/>
  <c r="E174" i="19" s="1"/>
  <c r="F174" i="19" s="1"/>
  <c r="D173" i="19"/>
  <c r="E173" i="19" s="1"/>
  <c r="F173" i="19" s="1"/>
  <c r="D172" i="19"/>
  <c r="E172" i="19" s="1"/>
  <c r="F172" i="19" s="1"/>
  <c r="D171" i="19"/>
  <c r="E171" i="19" s="1"/>
  <c r="F171" i="19" s="1"/>
  <c r="D170" i="19"/>
  <c r="E170" i="19" s="1"/>
  <c r="F170" i="19" s="1"/>
  <c r="D169" i="19"/>
  <c r="E169" i="19" s="1"/>
  <c r="F169" i="19" s="1"/>
  <c r="D168" i="19"/>
  <c r="E168" i="19" s="1"/>
  <c r="F168" i="19" s="1"/>
  <c r="D167" i="19"/>
  <c r="E167" i="19" s="1"/>
  <c r="F167" i="19" s="1"/>
  <c r="D166" i="19"/>
  <c r="E166" i="19" s="1"/>
  <c r="F166" i="19" s="1"/>
  <c r="D165" i="19"/>
  <c r="E165" i="19" s="1"/>
  <c r="F165" i="19" s="1"/>
  <c r="D164" i="19"/>
  <c r="E164" i="19" s="1"/>
  <c r="F164" i="19" s="1"/>
  <c r="D163" i="19"/>
  <c r="E163" i="19" s="1"/>
  <c r="F163" i="19" s="1"/>
  <c r="D162" i="19"/>
  <c r="E162" i="19" s="1"/>
  <c r="F162" i="19" s="1"/>
  <c r="D161" i="19"/>
  <c r="E161" i="19" s="1"/>
  <c r="F161" i="19" s="1"/>
  <c r="D160" i="19"/>
  <c r="E160" i="19" s="1"/>
  <c r="F160" i="19" s="1"/>
  <c r="D159" i="19"/>
  <c r="E159" i="19" s="1"/>
  <c r="F159" i="19" s="1"/>
  <c r="D158" i="19"/>
  <c r="E158" i="19" s="1"/>
  <c r="F158" i="19" s="1"/>
  <c r="D157" i="19"/>
  <c r="E157" i="19" s="1"/>
  <c r="F157" i="19" s="1"/>
  <c r="D156" i="19"/>
  <c r="E156" i="19" s="1"/>
  <c r="F156" i="19" s="1"/>
  <c r="D155" i="19"/>
  <c r="E155" i="19" s="1"/>
  <c r="F155" i="19" s="1"/>
  <c r="D154" i="19"/>
  <c r="E154" i="19" s="1"/>
  <c r="F154" i="19" s="1"/>
  <c r="D153" i="19"/>
  <c r="E153" i="19" s="1"/>
  <c r="F153" i="19" s="1"/>
  <c r="D152" i="19"/>
  <c r="E152" i="19" s="1"/>
  <c r="F152" i="19" s="1"/>
  <c r="D151" i="19"/>
  <c r="E151" i="19" s="1"/>
  <c r="F151" i="19" s="1"/>
  <c r="D150" i="19"/>
  <c r="E150" i="19" s="1"/>
  <c r="F150" i="19" s="1"/>
  <c r="D149" i="19"/>
  <c r="E149" i="19" s="1"/>
  <c r="F149" i="19" s="1"/>
  <c r="D148" i="19"/>
  <c r="E148" i="19" s="1"/>
  <c r="F148" i="19" s="1"/>
  <c r="D147" i="19"/>
  <c r="E147" i="19" s="1"/>
  <c r="F147" i="19" s="1"/>
  <c r="D146" i="19"/>
  <c r="E146" i="19" s="1"/>
  <c r="F146" i="19" s="1"/>
  <c r="D145" i="19"/>
  <c r="E145" i="19" s="1"/>
  <c r="F145" i="19" s="1"/>
  <c r="D144" i="19"/>
  <c r="E144" i="19" s="1"/>
  <c r="F144" i="19" s="1"/>
  <c r="D143" i="19"/>
  <c r="E143" i="19" s="1"/>
  <c r="F143" i="19" s="1"/>
  <c r="D142" i="19"/>
  <c r="E142" i="19" s="1"/>
  <c r="F142" i="19" s="1"/>
  <c r="D141" i="19"/>
  <c r="E141" i="19" s="1"/>
  <c r="F141" i="19" s="1"/>
  <c r="D140" i="19"/>
  <c r="E140" i="19" s="1"/>
  <c r="F140" i="19" s="1"/>
  <c r="D139" i="19"/>
  <c r="E139" i="19" s="1"/>
  <c r="F139" i="19" s="1"/>
  <c r="D138" i="19"/>
  <c r="E138" i="19" s="1"/>
  <c r="F138" i="19" s="1"/>
  <c r="D137" i="19"/>
  <c r="E137" i="19" s="1"/>
  <c r="F137" i="19" s="1"/>
  <c r="D136" i="19"/>
  <c r="E136" i="19" s="1"/>
  <c r="F136" i="19" s="1"/>
  <c r="D135" i="19"/>
  <c r="E135" i="19" s="1"/>
  <c r="F135" i="19" s="1"/>
  <c r="D134" i="19"/>
  <c r="E134" i="19" s="1"/>
  <c r="F134" i="19" s="1"/>
  <c r="D133" i="19"/>
  <c r="E133" i="19" s="1"/>
  <c r="F133" i="19" s="1"/>
  <c r="D132" i="19"/>
  <c r="E132" i="19" s="1"/>
  <c r="F132" i="19" s="1"/>
  <c r="D131" i="19"/>
  <c r="E131" i="19" s="1"/>
  <c r="F131" i="19" s="1"/>
  <c r="D130" i="19"/>
  <c r="E130" i="19" s="1"/>
  <c r="F130" i="19" s="1"/>
  <c r="D129" i="19"/>
  <c r="E129" i="19" s="1"/>
  <c r="F129" i="19" s="1"/>
  <c r="D128" i="19"/>
  <c r="E128" i="19" s="1"/>
  <c r="F128" i="19" s="1"/>
  <c r="D127" i="19"/>
  <c r="E127" i="19" s="1"/>
  <c r="F127" i="19" s="1"/>
  <c r="D126" i="19"/>
  <c r="E126" i="19" s="1"/>
  <c r="F126" i="19" s="1"/>
  <c r="D125" i="19"/>
  <c r="E125" i="19" s="1"/>
  <c r="F125" i="19" s="1"/>
  <c r="D124" i="19"/>
  <c r="E124" i="19" s="1"/>
  <c r="F124" i="19" s="1"/>
  <c r="D123" i="19"/>
  <c r="E123" i="19" s="1"/>
  <c r="F123" i="19" s="1"/>
  <c r="D122" i="19"/>
  <c r="E122" i="19" s="1"/>
  <c r="F122" i="19" s="1"/>
  <c r="D121" i="19"/>
  <c r="E121" i="19" s="1"/>
  <c r="F121" i="19" s="1"/>
  <c r="D120" i="19"/>
  <c r="E120" i="19" s="1"/>
  <c r="F120" i="19" s="1"/>
  <c r="D119" i="19"/>
  <c r="E119" i="19" s="1"/>
  <c r="F119" i="19" s="1"/>
  <c r="D118" i="19"/>
  <c r="E118" i="19" s="1"/>
  <c r="F118" i="19" s="1"/>
  <c r="D117" i="19"/>
  <c r="E117" i="19" s="1"/>
  <c r="F117" i="19" s="1"/>
  <c r="D116" i="19"/>
  <c r="E116" i="19" s="1"/>
  <c r="F116" i="19" s="1"/>
  <c r="D115" i="19"/>
  <c r="E115" i="19" s="1"/>
  <c r="F115" i="19" s="1"/>
  <c r="D114" i="19"/>
  <c r="E114" i="19" s="1"/>
  <c r="F114" i="19" s="1"/>
  <c r="D113" i="19"/>
  <c r="E113" i="19" s="1"/>
  <c r="F113" i="19" s="1"/>
  <c r="D112" i="19"/>
  <c r="E112" i="19" s="1"/>
  <c r="F112" i="19" s="1"/>
  <c r="D111" i="19"/>
  <c r="E111" i="19" s="1"/>
  <c r="F111" i="19" s="1"/>
  <c r="D110" i="19"/>
  <c r="E110" i="19" s="1"/>
  <c r="F110" i="19" s="1"/>
  <c r="D109" i="19"/>
  <c r="E109" i="19" s="1"/>
  <c r="F109" i="19" s="1"/>
  <c r="D108" i="19"/>
  <c r="E108" i="19" s="1"/>
  <c r="F108" i="19" s="1"/>
  <c r="D107" i="19"/>
  <c r="E107" i="19" s="1"/>
  <c r="F107" i="19" s="1"/>
  <c r="D106" i="19"/>
  <c r="E106" i="19" s="1"/>
  <c r="F106" i="19" s="1"/>
  <c r="D105" i="19"/>
  <c r="E105" i="19" s="1"/>
  <c r="F105" i="19" s="1"/>
  <c r="D104" i="19"/>
  <c r="E104" i="19" s="1"/>
  <c r="F104" i="19" s="1"/>
  <c r="D103" i="19"/>
  <c r="E103" i="19" s="1"/>
  <c r="F103" i="19" s="1"/>
  <c r="D102" i="19"/>
  <c r="E102" i="19" s="1"/>
  <c r="F102" i="19" s="1"/>
  <c r="D101" i="19"/>
  <c r="E101" i="19" s="1"/>
  <c r="F101" i="19" s="1"/>
  <c r="D100" i="19"/>
  <c r="E100" i="19" s="1"/>
  <c r="F100" i="19" s="1"/>
  <c r="D99" i="19"/>
  <c r="E99" i="19" s="1"/>
  <c r="F99" i="19" s="1"/>
  <c r="D98" i="19"/>
  <c r="E98" i="19" s="1"/>
  <c r="F98" i="19" s="1"/>
  <c r="D97" i="19"/>
  <c r="E97" i="19" s="1"/>
  <c r="F97" i="19" s="1"/>
  <c r="D96" i="19"/>
  <c r="E96" i="19" s="1"/>
  <c r="F96" i="19" s="1"/>
  <c r="D95" i="19"/>
  <c r="E95" i="19" s="1"/>
  <c r="F95" i="19" s="1"/>
  <c r="D94" i="19"/>
  <c r="E94" i="19" s="1"/>
  <c r="F94" i="19" s="1"/>
  <c r="D93" i="19"/>
  <c r="E93" i="19" s="1"/>
  <c r="F93" i="19" s="1"/>
  <c r="D92" i="19"/>
  <c r="E92" i="19" s="1"/>
  <c r="F92" i="19" s="1"/>
  <c r="D91" i="19"/>
  <c r="E91" i="19" s="1"/>
  <c r="F91" i="19" s="1"/>
  <c r="D90" i="19"/>
  <c r="E90" i="19" s="1"/>
  <c r="F90" i="19" s="1"/>
  <c r="D89" i="19"/>
  <c r="E89" i="19" s="1"/>
  <c r="F89" i="19" s="1"/>
  <c r="D88" i="19"/>
  <c r="E88" i="19" s="1"/>
  <c r="F88" i="19" s="1"/>
  <c r="D87" i="19"/>
  <c r="E87" i="19" s="1"/>
  <c r="F87" i="19" s="1"/>
  <c r="D86" i="19"/>
  <c r="E86" i="19" s="1"/>
  <c r="F86" i="19" s="1"/>
  <c r="D85" i="19"/>
  <c r="E85" i="19" s="1"/>
  <c r="F85" i="19" s="1"/>
  <c r="D84" i="19"/>
  <c r="E84" i="19" s="1"/>
  <c r="F84" i="19" s="1"/>
  <c r="D83" i="19"/>
  <c r="E83" i="19" s="1"/>
  <c r="F83" i="19" s="1"/>
  <c r="D82" i="19"/>
  <c r="E82" i="19" s="1"/>
  <c r="F82" i="19" s="1"/>
  <c r="D81" i="19"/>
  <c r="E81" i="19" s="1"/>
  <c r="F81" i="19" s="1"/>
  <c r="D80" i="19"/>
  <c r="E80" i="19" s="1"/>
  <c r="F80" i="19" s="1"/>
  <c r="D79" i="19"/>
  <c r="E79" i="19" s="1"/>
  <c r="F79" i="19" s="1"/>
  <c r="D78" i="19"/>
  <c r="E78" i="19" s="1"/>
  <c r="F78" i="19" s="1"/>
  <c r="D77" i="19"/>
  <c r="E77" i="19" s="1"/>
  <c r="F77" i="19" s="1"/>
  <c r="D76" i="19"/>
  <c r="E76" i="19" s="1"/>
  <c r="F76" i="19" s="1"/>
  <c r="D75" i="19"/>
  <c r="E75" i="19" s="1"/>
  <c r="F75" i="19" s="1"/>
  <c r="D74" i="19"/>
  <c r="E74" i="19" s="1"/>
  <c r="F74" i="19" s="1"/>
  <c r="D73" i="19"/>
  <c r="E73" i="19" s="1"/>
  <c r="F73" i="19" s="1"/>
  <c r="D72" i="19"/>
  <c r="E72" i="19" s="1"/>
  <c r="F72" i="19" s="1"/>
  <c r="D71" i="19"/>
  <c r="E71" i="19" s="1"/>
  <c r="F71" i="19" s="1"/>
  <c r="D70" i="19"/>
  <c r="E70" i="19" s="1"/>
  <c r="F70" i="19" s="1"/>
  <c r="D69" i="19"/>
  <c r="E69" i="19" s="1"/>
  <c r="F69" i="19" s="1"/>
  <c r="D68" i="19"/>
  <c r="E68" i="19" s="1"/>
  <c r="F68" i="19" s="1"/>
  <c r="D67" i="19"/>
  <c r="E67" i="19" s="1"/>
  <c r="F67" i="19" s="1"/>
  <c r="D66" i="19"/>
  <c r="E66" i="19" s="1"/>
  <c r="F66" i="19" s="1"/>
  <c r="D65" i="19"/>
  <c r="E65" i="19" s="1"/>
  <c r="F65" i="19" s="1"/>
  <c r="D64" i="19"/>
  <c r="E64" i="19" s="1"/>
  <c r="F64" i="19" s="1"/>
  <c r="D63" i="19"/>
  <c r="E63" i="19" s="1"/>
  <c r="F63" i="19" s="1"/>
  <c r="D62" i="19"/>
  <c r="E62" i="19" s="1"/>
  <c r="F62" i="19" s="1"/>
  <c r="D61" i="19"/>
  <c r="E61" i="19" s="1"/>
  <c r="F61" i="19" s="1"/>
  <c r="D60" i="19"/>
  <c r="E60" i="19" s="1"/>
  <c r="F60" i="19" s="1"/>
  <c r="D59" i="19"/>
  <c r="E59" i="19" s="1"/>
  <c r="F59" i="19" s="1"/>
  <c r="D58" i="19"/>
  <c r="E58" i="19" s="1"/>
  <c r="F58" i="19" s="1"/>
  <c r="D57" i="19"/>
  <c r="E57" i="19" s="1"/>
  <c r="F57" i="19" s="1"/>
  <c r="D56" i="19"/>
  <c r="E56" i="19" s="1"/>
  <c r="F56" i="19" s="1"/>
  <c r="D55" i="19"/>
  <c r="E55" i="19" s="1"/>
  <c r="F55" i="19" s="1"/>
  <c r="D54" i="19"/>
  <c r="E54" i="19" s="1"/>
  <c r="F54" i="19" s="1"/>
  <c r="D53" i="19"/>
  <c r="E53" i="19" s="1"/>
  <c r="F53" i="19" s="1"/>
  <c r="D52" i="19"/>
  <c r="E52" i="19" s="1"/>
  <c r="F52" i="19" s="1"/>
  <c r="D51" i="19"/>
  <c r="E51" i="19" s="1"/>
  <c r="F51" i="19" s="1"/>
  <c r="D50" i="19"/>
  <c r="E50" i="19" s="1"/>
  <c r="F50" i="19" s="1"/>
  <c r="D49" i="19"/>
  <c r="E49" i="19" s="1"/>
  <c r="F49" i="19" s="1"/>
  <c r="D48" i="19"/>
  <c r="E48" i="19" s="1"/>
  <c r="F48" i="19" s="1"/>
  <c r="D47" i="19"/>
  <c r="E47" i="19" s="1"/>
  <c r="F47" i="19" s="1"/>
  <c r="D46" i="19"/>
  <c r="E46" i="19" s="1"/>
  <c r="F46" i="19" s="1"/>
  <c r="D45" i="19"/>
  <c r="E45" i="19" s="1"/>
  <c r="F45" i="19" s="1"/>
  <c r="D44" i="19"/>
  <c r="E44" i="19" s="1"/>
  <c r="F44" i="19" s="1"/>
  <c r="D43" i="19"/>
  <c r="E43" i="19" s="1"/>
  <c r="F43" i="19" s="1"/>
  <c r="D42" i="19"/>
  <c r="E42" i="19" s="1"/>
  <c r="F42" i="19" s="1"/>
  <c r="D41" i="19"/>
  <c r="E41" i="19" s="1"/>
  <c r="F41" i="19" s="1"/>
  <c r="D40" i="19"/>
  <c r="E40" i="19" s="1"/>
  <c r="F40" i="19" s="1"/>
  <c r="D39" i="19"/>
  <c r="E39" i="19" s="1"/>
  <c r="F39" i="19" s="1"/>
  <c r="D38" i="19"/>
  <c r="E38" i="19" s="1"/>
  <c r="F38" i="19" s="1"/>
  <c r="D37" i="19"/>
  <c r="E37" i="19" s="1"/>
  <c r="F37" i="19" s="1"/>
  <c r="D36" i="19"/>
  <c r="E36" i="19" s="1"/>
  <c r="F36" i="19" s="1"/>
  <c r="D35" i="19"/>
  <c r="E35" i="19" s="1"/>
  <c r="F35" i="19" s="1"/>
  <c r="D34" i="19"/>
  <c r="E34" i="19" s="1"/>
  <c r="F34" i="19" s="1"/>
  <c r="D33" i="19"/>
  <c r="E33" i="19" s="1"/>
  <c r="F33" i="19" s="1"/>
  <c r="D32" i="19"/>
  <c r="E32" i="19" s="1"/>
  <c r="F32" i="19" s="1"/>
  <c r="D31" i="19"/>
  <c r="E31" i="19" s="1"/>
  <c r="F31" i="19" s="1"/>
  <c r="D30" i="19"/>
  <c r="E30" i="19" s="1"/>
  <c r="F30" i="19" s="1"/>
  <c r="D29" i="19"/>
  <c r="E29" i="19" s="1"/>
  <c r="F29" i="19" s="1"/>
  <c r="D28" i="19"/>
  <c r="E28" i="19" s="1"/>
  <c r="F28" i="19" s="1"/>
  <c r="D27" i="19"/>
  <c r="E27" i="19" s="1"/>
  <c r="F27" i="19" s="1"/>
  <c r="D26" i="19"/>
  <c r="E26" i="19" s="1"/>
  <c r="F26" i="19" s="1"/>
  <c r="D25" i="19"/>
  <c r="E25" i="19" s="1"/>
  <c r="F25" i="19" s="1"/>
  <c r="D24" i="19"/>
  <c r="E24" i="19" s="1"/>
  <c r="F24" i="19" s="1"/>
  <c r="D23" i="19"/>
  <c r="E23" i="19" s="1"/>
  <c r="F23" i="19" s="1"/>
  <c r="D22" i="19"/>
  <c r="E22" i="19" s="1"/>
  <c r="F22" i="19" s="1"/>
  <c r="D21" i="19"/>
  <c r="E21" i="19" s="1"/>
  <c r="F21" i="19" s="1"/>
  <c r="D20" i="19"/>
  <c r="E20" i="19" s="1"/>
  <c r="F20" i="19" s="1"/>
  <c r="D19" i="19"/>
  <c r="E19" i="19" s="1"/>
  <c r="F19" i="19" s="1"/>
  <c r="D18" i="19"/>
  <c r="E18" i="19" s="1"/>
  <c r="F18" i="19" s="1"/>
  <c r="D17" i="19"/>
  <c r="E17" i="19" s="1"/>
  <c r="F17" i="19" s="1"/>
  <c r="D16" i="19"/>
  <c r="E16" i="19" s="1"/>
  <c r="F16" i="19" s="1"/>
  <c r="D15" i="19"/>
  <c r="E15" i="19" s="1"/>
  <c r="F15" i="19" s="1"/>
  <c r="D14" i="19"/>
  <c r="E14" i="19" s="1"/>
  <c r="F14" i="19" s="1"/>
  <c r="D13" i="19"/>
  <c r="E13" i="19" s="1"/>
  <c r="F13" i="19" s="1"/>
  <c r="D12" i="19"/>
  <c r="E12" i="19" s="1"/>
  <c r="F12" i="19" s="1"/>
  <c r="D11" i="19"/>
  <c r="E11" i="19" s="1"/>
  <c r="F11" i="19" s="1"/>
  <c r="D10" i="19"/>
  <c r="E10" i="19" s="1"/>
  <c r="F10" i="19" s="1"/>
  <c r="D9" i="19"/>
  <c r="E9" i="19" s="1"/>
  <c r="F9" i="19" s="1"/>
  <c r="L11" i="29" l="1"/>
  <c r="L13" i="29"/>
  <c r="L15" i="29"/>
  <c r="L17" i="29"/>
  <c r="L19" i="29"/>
  <c r="N75" i="29"/>
  <c r="P75" i="29" s="1"/>
  <c r="L9" i="29"/>
  <c r="L10" i="29"/>
  <c r="R10" i="29" s="1"/>
  <c r="L14" i="29"/>
  <c r="R14" i="29" s="1"/>
  <c r="L18" i="29"/>
  <c r="R18" i="29" s="1"/>
  <c r="L21" i="29"/>
  <c r="R21" i="29" s="1"/>
  <c r="L24" i="29"/>
  <c r="L25" i="29"/>
  <c r="R25" i="29" s="1"/>
  <c r="L28" i="29"/>
  <c r="L29" i="29"/>
  <c r="M29" i="29" s="1"/>
  <c r="L30" i="29"/>
  <c r="L31" i="29"/>
  <c r="R31" i="29" s="1"/>
  <c r="L32" i="29"/>
  <c r="M32" i="29" s="1"/>
  <c r="L33" i="29"/>
  <c r="L34" i="29"/>
  <c r="L35" i="29"/>
  <c r="R35" i="29" s="1"/>
  <c r="L36" i="29"/>
  <c r="M36" i="29" s="1"/>
  <c r="L37" i="29"/>
  <c r="L38" i="29"/>
  <c r="L39" i="29"/>
  <c r="R39" i="29" s="1"/>
  <c r="L40" i="29"/>
  <c r="M40" i="29" s="1"/>
  <c r="L41" i="29"/>
  <c r="L42" i="29"/>
  <c r="L43" i="29"/>
  <c r="R43" i="29" s="1"/>
  <c r="L44" i="29"/>
  <c r="M44" i="29" s="1"/>
  <c r="L45" i="29"/>
  <c r="L46" i="29"/>
  <c r="L47" i="29"/>
  <c r="L48" i="29"/>
  <c r="L49" i="29"/>
  <c r="L50" i="29"/>
  <c r="L51" i="29"/>
  <c r="L52" i="29"/>
  <c r="L53" i="29"/>
  <c r="L54" i="29"/>
  <c r="L55" i="29"/>
  <c r="L56" i="29"/>
  <c r="L57" i="29"/>
  <c r="L58" i="29"/>
  <c r="L60" i="29"/>
  <c r="L61" i="29"/>
  <c r="K59" i="29" s="1"/>
  <c r="L62" i="29"/>
  <c r="L63" i="29"/>
  <c r="O71" i="29"/>
  <c r="Q71" i="29" s="1"/>
  <c r="O72" i="29"/>
  <c r="Q72" i="29" s="1"/>
  <c r="O73" i="29"/>
  <c r="Q73" i="29" s="1"/>
  <c r="P73" i="29"/>
  <c r="O74" i="29"/>
  <c r="Q74" i="29" s="1"/>
  <c r="O80" i="29"/>
  <c r="O81" i="29"/>
  <c r="R11" i="29"/>
  <c r="M11" i="29"/>
  <c r="K9" i="29"/>
  <c r="O9" i="29" s="1"/>
  <c r="R12" i="29"/>
  <c r="M12" i="29"/>
  <c r="R13" i="29"/>
  <c r="M13" i="29"/>
  <c r="R59" i="29"/>
  <c r="M59" i="29"/>
  <c r="R15" i="29"/>
  <c r="M15" i="29"/>
  <c r="R16" i="29"/>
  <c r="M16" i="29"/>
  <c r="R17" i="29"/>
  <c r="M17" i="29"/>
  <c r="M33" i="29"/>
  <c r="R33" i="29"/>
  <c r="M41" i="29"/>
  <c r="R41" i="29"/>
  <c r="R19" i="29"/>
  <c r="M19" i="29"/>
  <c r="R20" i="29"/>
  <c r="M20" i="29"/>
  <c r="M37" i="29"/>
  <c r="R37" i="29"/>
  <c r="R62" i="29"/>
  <c r="M62" i="29"/>
  <c r="M10" i="29"/>
  <c r="M14" i="29"/>
  <c r="M18" i="29"/>
  <c r="M21" i="29"/>
  <c r="L22" i="29"/>
  <c r="M25" i="29"/>
  <c r="L26" i="29"/>
  <c r="M31" i="29"/>
  <c r="M35" i="29"/>
  <c r="M39" i="29"/>
  <c r="M43" i="29"/>
  <c r="R60" i="29"/>
  <c r="M60" i="29"/>
  <c r="L64" i="29"/>
  <c r="O77" i="29" s="1"/>
  <c r="R71" i="29"/>
  <c r="N72" i="29"/>
  <c r="Q80" i="29"/>
  <c r="R80" i="29"/>
  <c r="R81" i="29"/>
  <c r="Q81" i="29"/>
  <c r="L23" i="29"/>
  <c r="L27" i="29"/>
  <c r="R32" i="29"/>
  <c r="R40" i="29"/>
  <c r="R70" i="29"/>
  <c r="R9" i="29"/>
  <c r="M9" i="29"/>
  <c r="Q4" i="29"/>
  <c r="K29" i="29"/>
  <c r="O29" i="29" s="1"/>
  <c r="R29" i="29"/>
  <c r="M45" i="29"/>
  <c r="R45" i="29"/>
  <c r="R47" i="29"/>
  <c r="M47" i="29"/>
  <c r="M49" i="29"/>
  <c r="R49" i="29"/>
  <c r="R51" i="29"/>
  <c r="M51" i="29"/>
  <c r="M53" i="29"/>
  <c r="R53" i="29"/>
  <c r="R55" i="29"/>
  <c r="M55" i="29"/>
  <c r="M57" i="29"/>
  <c r="R57" i="29"/>
  <c r="N59" i="29"/>
  <c r="H73" i="29"/>
  <c r="H76" i="29"/>
  <c r="H77" i="29"/>
  <c r="H78" i="29"/>
  <c r="O79" i="29" l="1"/>
  <c r="M61" i="29"/>
  <c r="R73" i="29"/>
  <c r="R61" i="29"/>
  <c r="R44" i="29"/>
  <c r="R36" i="29"/>
  <c r="O78" i="29"/>
  <c r="Q78" i="29" s="1"/>
  <c r="R74" i="29"/>
  <c r="O59" i="29"/>
  <c r="R63" i="29"/>
  <c r="M63" i="29"/>
  <c r="R58" i="29"/>
  <c r="M58" i="29"/>
  <c r="M56" i="29"/>
  <c r="R56" i="29"/>
  <c r="R54" i="29"/>
  <c r="M54" i="29"/>
  <c r="M52" i="29"/>
  <c r="R52" i="29"/>
  <c r="R50" i="29"/>
  <c r="M50" i="29"/>
  <c r="M48" i="29"/>
  <c r="R48" i="29"/>
  <c r="R46" i="29"/>
  <c r="M46" i="29"/>
  <c r="K44" i="29"/>
  <c r="O44" i="29" s="1"/>
  <c r="R42" i="29"/>
  <c r="M42" i="29"/>
  <c r="R38" i="29"/>
  <c r="M38" i="29"/>
  <c r="R34" i="29"/>
  <c r="M34" i="29"/>
  <c r="R30" i="29"/>
  <c r="M30" i="29"/>
  <c r="R28" i="29"/>
  <c r="M28" i="29"/>
  <c r="R24" i="29"/>
  <c r="M24" i="29"/>
  <c r="Q77" i="29"/>
  <c r="R77" i="29"/>
  <c r="R27" i="29"/>
  <c r="M27" i="29"/>
  <c r="P72" i="29"/>
  <c r="P84" i="29"/>
  <c r="R72" i="29"/>
  <c r="R22" i="29"/>
  <c r="M22" i="29"/>
  <c r="R23" i="29"/>
  <c r="M23" i="29"/>
  <c r="O4" i="29"/>
  <c r="R64" i="29"/>
  <c r="M64" i="29"/>
  <c r="R26" i="29"/>
  <c r="M26" i="29"/>
  <c r="K20" i="29"/>
  <c r="O20" i="29" s="1"/>
  <c r="K62" i="29"/>
  <c r="O62" i="29" s="1"/>
  <c r="O76" i="29"/>
  <c r="R78" i="29" l="1"/>
  <c r="Q79" i="29"/>
  <c r="R79" i="29"/>
  <c r="O75" i="29"/>
  <c r="Q76" i="29"/>
  <c r="R76" i="29"/>
  <c r="Q75" i="29" l="1"/>
  <c r="P83" i="29"/>
  <c r="P85" i="29" s="1"/>
  <c r="R75" i="29"/>
</calcChain>
</file>

<file path=xl/sharedStrings.xml><?xml version="1.0" encoding="utf-8"?>
<sst xmlns="http://schemas.openxmlformats.org/spreadsheetml/2006/main" count="4618" uniqueCount="1533">
  <si>
    <t>FECHA CONTROL</t>
  </si>
  <si>
    <t>FECHA INICIO</t>
  </si>
  <si>
    <t>Manual de Procedimientos de Ingeniería</t>
  </si>
  <si>
    <t>Lista de Entregables</t>
  </si>
  <si>
    <t>Programa de Ingeniería</t>
  </si>
  <si>
    <t>Ubicación de la S/E en el Terreno</t>
  </si>
  <si>
    <t>Diagrama Unilineal Patio 500 kV. Lámina 1 de 2</t>
  </si>
  <si>
    <t>Diagrama Unilineal Patio 500 kV. Lámina 2 de 2</t>
  </si>
  <si>
    <t>Diagrama Unilineal SS/AA 380 Vca. Incorporación de nuevos consumos de Patio 500 kV</t>
  </si>
  <si>
    <t>Diagrama Unilineal SS/AA 380 Vca. Patio 500 kV</t>
  </si>
  <si>
    <t>Diagrama Unilineal SS/AA 110 Vcc. Incorporación de nuevos consumos de Patio 500 kV</t>
  </si>
  <si>
    <t>Diagrama Unilineal SS/AA 110 Vcc. Patio 500 kV</t>
  </si>
  <si>
    <t>Diagrama Unilineal SS/AA 48 Vcc. Patio 500 kV</t>
  </si>
  <si>
    <t>Patio 500 kV. Disposición de Equipos. Planta</t>
  </si>
  <si>
    <t>Patio 500 kV. Disposición de Equipos. Cortes</t>
  </si>
  <si>
    <t>Patio 500 kV.  Lista de Equipos y Materiales</t>
  </si>
  <si>
    <t>Patio 500 kV. Disposición de Equipos. Conectores para conductor. Planta y Cortes</t>
  </si>
  <si>
    <t>Patio 500 kV. Disposición de Equipos. Lista de Materiales</t>
  </si>
  <si>
    <t>Patio 500 kV.  Conjuntos de anclaje</t>
  </si>
  <si>
    <t>Patio 500 kV. Disposición de Equipos. Conectores para conductor. Detalles</t>
  </si>
  <si>
    <t>Patio 500 kV.  Disposición Letreros de Patio. Planta</t>
  </si>
  <si>
    <t>Patio 500 kV.  Disposición Letreros de Patio. Detalles y Lista</t>
  </si>
  <si>
    <t>Modificación Disposición de Equipos Casa de Servicios Generales 500 kV</t>
  </si>
  <si>
    <t>Modificación Disposición de Equipos Sala de Telecomunicaciones Casa de Servicios Generales 500 kV</t>
  </si>
  <si>
    <t>Patio 500 kV. Tensado de Conductores</t>
  </si>
  <si>
    <t xml:space="preserve">Delta Terciarios 66 kV. Disposición de Equipos. Planta General y Corte A </t>
  </si>
  <si>
    <t xml:space="preserve">Delta Terciarios 66 kV. Disposición de Equipos. Planta – Cortes- Detalles </t>
  </si>
  <si>
    <t xml:space="preserve">Delta Terciarios 66 kV. Disposición de Equipos. Lista de Estructuras, Equipos y Materiales. </t>
  </si>
  <si>
    <t>Patio 500 kV. Disposición de Fundaciones. Planta</t>
  </si>
  <si>
    <t>Patio 500 kV.  Canaletas. Planta</t>
  </si>
  <si>
    <t>1</t>
  </si>
  <si>
    <t>Patio 500 kV.  Canalizaciones de Fuerza y Control.  Detalles y Lista de Materiales</t>
  </si>
  <si>
    <t>2</t>
  </si>
  <si>
    <t>Canalizaciones control y fuerza en Banco Autotransformadores 525/220 kV. Planta.</t>
  </si>
  <si>
    <t>3</t>
  </si>
  <si>
    <t xml:space="preserve">Delta Terciarios 66 kV. Canalización Cables 66 kV. Planta. Cortes. </t>
  </si>
  <si>
    <t>4</t>
  </si>
  <si>
    <t>5</t>
  </si>
  <si>
    <t>6</t>
  </si>
  <si>
    <t>Patio 500 kV.   Malla Puesta a Tierra.  Planta General</t>
  </si>
  <si>
    <t>11</t>
  </si>
  <si>
    <t>Patio 500 kV.   Malla Puesta a Tierra.  Cortes y Detalles</t>
  </si>
  <si>
    <t>12</t>
  </si>
  <si>
    <t>Patio 500 kV.   Malla Puesta a Tierra.  Lista de Materiales</t>
  </si>
  <si>
    <t>13</t>
  </si>
  <si>
    <t>Patio 500 kV.   Malla Puesta a Tierra.  Banco de Autotransformador 525/220 kV. Detalles</t>
  </si>
  <si>
    <t>14</t>
  </si>
  <si>
    <t>Patio 500 kV.   Malla Puesta a Tierra.  Banco de Autotransformador 525/220 kV. Lista de Materiales y Detalles</t>
  </si>
  <si>
    <t>15</t>
  </si>
  <si>
    <t>Malla Aérea Patio 500 kV – 220 kV.  Tensado</t>
  </si>
  <si>
    <t>16</t>
  </si>
  <si>
    <t>Patios 500 kV- 220 kV. Malla Áérea de P.A. Tierra. Conjuntos de Anclaje y Detalles.</t>
  </si>
  <si>
    <t>18</t>
  </si>
  <si>
    <t>Patios 500 kV- 220 kV. Conjuntos de Anclaje para Cable de Acero 3/8” E.H.S. Planta</t>
  </si>
  <si>
    <t>17</t>
  </si>
  <si>
    <t>Patio 500 kV.   Ampliación Cierro Metálico</t>
  </si>
  <si>
    <t>Patio 500 kV.   Banco de autotransformadores Nº 2. Ampliación cierro metálico Planta, Detalles, Puertas y Portones.</t>
  </si>
  <si>
    <t>Patio 500 kV. TT/PP Bco. Autotransformadores</t>
  </si>
  <si>
    <t>26</t>
  </si>
  <si>
    <t>Patio 500 kV. TT/CC</t>
  </si>
  <si>
    <t>Patio 500 kV. TT/PP</t>
  </si>
  <si>
    <t>Patio 500 kV. Desconectadores</t>
  </si>
  <si>
    <t>Canalizaciones de alumbrado Banco Autotransformadores 525/220 kV.  Diagrama Unilineal TDA -TDF</t>
  </si>
  <si>
    <t>27</t>
  </si>
  <si>
    <t>Canalizaciones de alumbrado Banco Autotransformadores 525/220 kV.  Lista de Materiales</t>
  </si>
  <si>
    <t>Canalizaciones de alumbrado Banco Autotransformadores 525/220 kV. Planta.</t>
  </si>
  <si>
    <t>Canalizaciones de alumbrado Banco Autotransformadores 525/220 kV. Detalles.</t>
  </si>
  <si>
    <t xml:space="preserve">Lista de materiales canalizaciones de alumbrado Banco Autotransformadores. </t>
  </si>
  <si>
    <t>Lista de cables de control y fuerza.</t>
  </si>
  <si>
    <t>28</t>
  </si>
  <si>
    <t>Lista de equipos y de materiales</t>
  </si>
  <si>
    <t>Lista de planos y documentos</t>
  </si>
  <si>
    <t>Análisis de la capacidad de los servicios auxiliares existentes</t>
  </si>
  <si>
    <t>37</t>
  </si>
  <si>
    <t xml:space="preserve">Configuración y definición de los sistemas de control y de protección correspondiente a las nuevas instalaciones. Paños adicionales Patios 220 kV y 500 kV </t>
  </si>
  <si>
    <t>39</t>
  </si>
  <si>
    <t>Minuta de Alambrado Patio 500 kV</t>
  </si>
  <si>
    <t>41</t>
  </si>
  <si>
    <t>Minuta de Alambrado Banco de Autotransformadores Nº 2</t>
  </si>
  <si>
    <t>40</t>
  </si>
  <si>
    <t>Coordinación y ajuste de protecciones. Paños adicionales Patios 220 kV y 500 kV</t>
  </si>
  <si>
    <t>43</t>
  </si>
  <si>
    <t>Modificación de la malla de puesta a tierra existente y comportamiento con las nuevas condiciones de funcionamiento</t>
  </si>
  <si>
    <t>38</t>
  </si>
  <si>
    <t>Informe de Mecánica de Suelos S/E Polpaico</t>
  </si>
  <si>
    <t>Listado preliminar de entradas y salidas digitales relés de 500 kV</t>
  </si>
  <si>
    <t>Estudio y dimensionamiento de conductores para paños adicionales. Patio 500 kV</t>
  </si>
  <si>
    <t>32</t>
  </si>
  <si>
    <t>Ampliación de malla de tierra subterránea y aérea para paños adicionales. Patio 500 kV</t>
  </si>
  <si>
    <t>33</t>
  </si>
  <si>
    <t xml:space="preserve">REVISIÓN INFORMACIÓN TÉCNICA EQUIPOS PRIMARIOS 550 kV, 245 kV 
y 72,5 kV
</t>
  </si>
  <si>
    <t>REVISIÓN INFORMACIÓN TÉCNICA EQUIPAMIENTO PRIMARIO 550 kV, 245 kV y 72,5 kV</t>
  </si>
  <si>
    <t>REVISIÓN INFORMACIÓN TÉCNICA REPORTE DE CÁLCULOS DE CORTOCIRCUITO Y VOLTAJE DE TRANSFERENCIA</t>
  </si>
  <si>
    <t>Diagrama Lógico - 500kV - QP2 – RL - F87NZ1-S2 - Entradas y Salidas Digitales.</t>
  </si>
  <si>
    <t>19</t>
  </si>
  <si>
    <t>Diagrama Lógico - 500kV - QP2_AT1 - F50BF -Entradas y Salidas Digitales.</t>
  </si>
  <si>
    <t>Diagrama Lógico – 500kV – QP1 – AT1 – F87B – S1 – Entradas y Salidas Digitales.</t>
  </si>
  <si>
    <t>Diagrama Lógico – 500kV – QP2 – AT1 – F87B – S2 – Entradas y Salidas Digitales.</t>
  </si>
  <si>
    <t xml:space="preserve">Diagrama Lógico – 500kV – QP2 – AT1 – F51/51N – Entradas y Salidas Digitales </t>
  </si>
  <si>
    <t>Diagrama Lógico – 500kV – QP2 - AT1 – F87B – S2  – Entradas y Salidas Digitales</t>
  </si>
  <si>
    <t>Diagrama Lógico – 500kV – QC_AT2 – CP-4 – Posición del 52KT2 y 89KT2 – 1A</t>
  </si>
  <si>
    <t>Diagrama Lógico – 500kV – QC_AT2 – CP-4 – Posición del 89KT2 – 1B y 89KT2 - 2</t>
  </si>
  <si>
    <t>Diagrama Lógico – 500kV – QC_AT2 – CP-4 – Posición del 89KT2-3</t>
  </si>
  <si>
    <t>Diagrama Lógico – 500kV – QC_AT2 – CP-4 – Mando del 52KT2</t>
  </si>
  <si>
    <t>Diagrama Lógico -  500kV – QC_AT2 – CP-4 – Enclavamiento del 52KT2</t>
  </si>
  <si>
    <t>Diagrama Lógico -  500kV – QC_AT2 – CP-4 – Mando y Encla. del 89KT2-1A</t>
  </si>
  <si>
    <t>Diagrama Lógico -  500Kv – QC_AT2 – CP-4 – Mando y Encla. del 89KT2-1B</t>
  </si>
  <si>
    <t>Diagrama Lógico -  500kV – QC_AT2 – CP-4 – Mando y Encla. del 89KT2-2</t>
  </si>
  <si>
    <t>Diagrama Lógico -  500kV – QC_AT2 – CP-4 – Mando del 89KT2-2</t>
  </si>
  <si>
    <t>Diagrama Lógico -  500kV – QC_AT2 – CP-4 – Enclavamiento del 89KT2-3</t>
  </si>
  <si>
    <t>Diagrama Lógico -  500kV – QC_AT1 – CP-1 – Transf. Prot. Y Rearme 86</t>
  </si>
  <si>
    <t>Diagrama Lógico -  500kV – QC_AT1 – CP-1 – Red IEC61850</t>
  </si>
  <si>
    <t>Diagrama Lógico – 500kV – QTT_AT1 – CP-4 – Posición del 89KT2 – 41 y 89KT2R - 1</t>
  </si>
  <si>
    <t>Diagrama Lógico – 500kV – QTT_AT1 – CP-4 – Mando y Encla. del 89KT2 - 41</t>
  </si>
  <si>
    <t>Diagrama Lógico – 500kV – QTT_AT1 – CP-4 – Enclavamiento del 89KT2 - 41</t>
  </si>
  <si>
    <t>Diagrama Lógico – 500kV – QTT_AT1 – CP-4 – Mando y Encla. del 89KT2R - 1</t>
  </si>
  <si>
    <t>Diagrama Lógico – 500kV – QTT_AT1 – CP-4 – Enclavamiento del 89KT2R - 1</t>
  </si>
  <si>
    <t>Diagrama Lógico – 500kV – QTT_AT1 – CP-4 – Mando y Encla. del 89JT2 - 41</t>
  </si>
  <si>
    <t>Diagrama Lógico – 500kV – QTT_AT1 – CP-4 – Enclavamiento del 89JT2 - 41</t>
  </si>
  <si>
    <t>Diagrama Lógico – 500kV – QTT_AT1 – CP-4 – Mando y Encla. del 89JT2R - 1</t>
  </si>
  <si>
    <t>Diagrama Lógico – 500kV – QTT_AT1 – CP-4 – Enclavamiento del 89JT2R -1</t>
  </si>
  <si>
    <t>Diagrama Lógico – 500kV – QTT_AT1 – CP-4 – Mando Transf. Reserva y Comut.</t>
  </si>
  <si>
    <t>Diagrama Lógico – 500kV – QTT_AT1 – CP-4 – Mando Enfriam. Forzado</t>
  </si>
  <si>
    <t>Diagrama Lógico – 500kV – QTT_AT1 – CP-5 – Posición del 89KT2 – 42 Y 89KT2R - 2</t>
  </si>
  <si>
    <t>Diagrama Lógico – 500kV – QTT_AT1 – CP-5 – Posición del 89JT2 – 42 Y 89JT2R – 2</t>
  </si>
  <si>
    <t>Diagrama Lógico – 500kV – QTT_AT1 – CP-5 – Posición del 89JT2 – 42 Y 89JT2R - 2</t>
  </si>
  <si>
    <t>Diagrama Lógico – 500kV – QTT_AT1 – CP-5 – Enclavamiento del 89KT2 - 42</t>
  </si>
  <si>
    <t>Diagrama Lógico – 500kV – QTT_AT1 – CP-5 – V – Mando y Encla. del 89KT2R-2</t>
  </si>
  <si>
    <t>Diagrama Lógico – 500kV – QTT_AT1 – CP-5 – Enclavamiento del 89KT2R -2</t>
  </si>
  <si>
    <t>Diagrama Lógico – 500kV – QTT_AT1 – CP-5 – Mando y Encla. del 89JT2 - 42</t>
  </si>
  <si>
    <t>Diagrama Lógico – 500kV – QTT_AT1 – CP – 5 – Enclavamiento del 89JT2 - 42</t>
  </si>
  <si>
    <t>Diagrama Lógico – 500kV – QTT_AT1 – CP-5 – Mando y Encla. del 89JT2R - 42</t>
  </si>
  <si>
    <t>Diagrama Lógico – 500kV – QTT_AT1 – CP – 5 – Enclavamiento del 89JT2R - 2</t>
  </si>
  <si>
    <t>Diagrama Lógico – 500kV – QTT_AT1 – CP – 5 – Mando Transf. Reserva y Comut.</t>
  </si>
  <si>
    <t>Diagrama Lógico – 500kV – QTT_AT1 – CP – 5 – Mando Enfriam. Forzado</t>
  </si>
  <si>
    <t>Diagrama Lógico – 500kV – QTT_AT1 – CP – 6 – Posición del 89KT2-43 y 89KT2R-3</t>
  </si>
  <si>
    <t>Diagrama Lógico – 500kV – QTT_AT1 – CP – 6 – Posición del 89JT2-43 y 89JT2R-3</t>
  </si>
  <si>
    <t>Diagrama Lógico – 500kV – QTT_AT1 – CP – 6 – Mando y Encla. del 89KT2-43</t>
  </si>
  <si>
    <t>Diagrama Lógico – 500kV – QTT_AT1 – CP – 6 – Enclavamiento del 89KT2-43</t>
  </si>
  <si>
    <t>Diagrama Lógico – 500kV – QTT_AT1 – CP – 6 – Mando y Encla. del 89KT2-3</t>
  </si>
  <si>
    <t>Diagrama Lógico – 500kV – QTT_AT1 – CP – 6 – Enclavamiento del 89KT2R-3</t>
  </si>
  <si>
    <t>Diagrama Lógico – 500kV – QTT_AT1 – CP – 6 – Mando y Encla. del 89JT2-43</t>
  </si>
  <si>
    <t>Diagrama Lógico – 500kV – QTT_AT1 – CP – 6 – Enclavamiento del 89JT2-43</t>
  </si>
  <si>
    <t>Diagrama Lógico – 500kV – QTT_AT1 – CP – 6 – Mando y Encla. del 89JT2R-3</t>
  </si>
  <si>
    <t>Diagrama Lógico – 500kV – QTT_AT1 – CP – 6 – Enclavamiento del 89JT2R-3</t>
  </si>
  <si>
    <t>Diagrama Lógico – 500kV – QTT – CP-6 – Mando Transf. Reserva y Comut.</t>
  </si>
  <si>
    <t>Diagrama Lógico – 500Kv- QTT – CP-6 – Mando Enfriam. Forzado</t>
  </si>
  <si>
    <t>Diagrama Lógico – 500kV- QTT_ATR – CP-R – Posición del 89KTR-1 y 89JTR-1</t>
  </si>
  <si>
    <t>Diagrama Lógico – 500kV- QTT_ATR – CP-R – Mando y Encla. del 89KTR-1</t>
  </si>
  <si>
    <t>Diagrama Lógico – 500kV- QTT_ATR – CP-R – Enclavamiento del 89KTR – 1</t>
  </si>
  <si>
    <t>Diagrama Lógico – 500kV- QTT_ATR – CP-R – Mando y Encla. del 89JTR-1</t>
  </si>
  <si>
    <t>Diagrama Lógico – 500kV- QTT_ATR – CP-R – Enclavamiento  del 89JTR-1</t>
  </si>
  <si>
    <t xml:space="preserve">Diagrama Lógico – 500kV- QTT_ATR – CP-R – Paralel. Selección de Control </t>
  </si>
  <si>
    <t>Diagrama Lógico – 500kV- QTT_ATR – CP-R – Mando Paralel. y ENFR. FORZ</t>
  </si>
  <si>
    <t>Diagrama Lógico – 500kV- Banco de Autotransf. Nº2 – Mando Inter. 52KT2/Desc. 89KT2 – 1A</t>
  </si>
  <si>
    <t>Diagrama Lógico – 500kV- Banco de Autotransf. Nº2 – Mando Desc. 89KT2 – 1B/89KT2-2</t>
  </si>
  <si>
    <t>Diagrama Lógico – 500kV- Banco de Autotransformadores nº2 – Desc. 89KT2 – 3/ Relé de Bloq. 86B/86T</t>
  </si>
  <si>
    <t>Diagrama Lógico – 500kV- Armario de Transf. Autotrafo Nº2 – Mando Desc. 89KT2 – 41/89KT2-42</t>
  </si>
  <si>
    <t>Diagrama Lógico – 500kV- Armario de Transf. Autotrafo Nº2 – Mando Desc. 89KT2 – 43/89KT2R-1</t>
  </si>
  <si>
    <t>Diagrama Lógico – 500kV- Armario de Transf. Autotrafo Nº2 – Mando Desc. 89KT2R-2/89KT2R-3</t>
  </si>
  <si>
    <t>Diagrama Lógico – 500kV- Armario de Transf. Autotrafo Nº2 – Mando Desc. 89KTR-1/89JT2 - 41</t>
  </si>
  <si>
    <t>Diagrama Lógico – 500kV- Armario de Transf. Autotrafo Nº2 – Mando Desc. 89JT2-42/89JT2-42</t>
  </si>
  <si>
    <t>Diagrama Lógico – 500kV- Armario de Transf. Autotrafo Nº2 – Mando Desc. 89JT2R-1/89JT2R-2</t>
  </si>
  <si>
    <t>Diagrama Lógico – 500kV- Armario de Transf. Autotrafo Nº2 – Mando Desc. 89JT2-3/89JTR-1</t>
  </si>
  <si>
    <t>Diagrama Lógico – 500kV- Banco de Autotransf. Nº2 – Mando Inter 52KT2/Desc. 89KT2-1A</t>
  </si>
  <si>
    <t>Diagrama Lógico – 500kV- Banco de Autotransf. Nº2 – Mando Desc. 89KT2-1B/89KT2-2</t>
  </si>
  <si>
    <t>Diagrama Lógico – 500kV- Banco de Autotransformadores Nº2 – Desc. 89KT2-3/Relé de Bloq. 86B/86T</t>
  </si>
  <si>
    <t>Diagrama Lógico – 500kV- Armario de Transf. Autotrafo Nº2- Mando Desc. 89KT2-41/89KT2-42</t>
  </si>
  <si>
    <t>Diagrama Lógico – 500kV- Armario de Transf. Autotrafo Nº2- Mando Desc. 89KT2-43/89KT2R-1</t>
  </si>
  <si>
    <t>Diagrama Lógico – 500kV- Armario de Transf. Autotrafo Nº2- Mando Desc. 89KT2R-2/89KT2R-3</t>
  </si>
  <si>
    <t>Diagrama Lógico – 500kV- Armario de Transf. Autotrafo Nº2- Mando Desc. 89KTR-1/89KT2-41</t>
  </si>
  <si>
    <t>Diagrama Lógico – 500kV- Armario de Transf. Autotrafo Nº2- Mando Desc. 89JT2-42/89JT2-43</t>
  </si>
  <si>
    <t>Diagrama Lógico – 500kV- Armario de Transf. Autotrafo Nº2- Mando Desc.89JT2R-1</t>
  </si>
  <si>
    <t>Diagrama Lógico – 500kV- Armario de Transf. Autotrafo Nº2- Mando Desc. 89JT2R-3/89JTR-1</t>
  </si>
  <si>
    <t>Banco de Autotransf. N° 2.. Circ. Transformador de Potenciales</t>
  </si>
  <si>
    <t>20</t>
  </si>
  <si>
    <t>Banco de Autotransf. N° 2. Circ. Transformador de Corriente</t>
  </si>
  <si>
    <t>Banco de Autotransf. N° 2. Tablero de Protección P1-KT2 Relé F87T2 / F87B-S1</t>
  </si>
  <si>
    <t>Banco de Autotransf. N° 2.. Tablero de Protección P1-KT2 Relé 50BF</t>
  </si>
  <si>
    <t>Banco de Autotransf. N° 2. Tablero de Protección P2-KT2 Relé F87B-S2 / F51/51N</t>
  </si>
  <si>
    <t>Banco de Autotransf. N° 2. Tablero de Control KT2 CP-1 JEM STAR y FPSD02</t>
  </si>
  <si>
    <t>Banco de Autotransf. N° 2. Tablero de Control KT2  Carro Sincronización</t>
  </si>
  <si>
    <t xml:space="preserve">Banco de Autotransf. N° 2. Alimentación  Interruptor 52KT2 </t>
  </si>
  <si>
    <t>Banco de Autotransf. N° 2. Alimentación Desconectador 89KT2-1A</t>
  </si>
  <si>
    <t>Banco de Autotransf. N° 2. Alimentación Desconectador 89KT2-1B</t>
  </si>
  <si>
    <t>Banco de Autotransf. N° 2. Alimentación Desconectador 89KT2-2</t>
  </si>
  <si>
    <t>Banco de Autotransf. N° 2.. Alimentación Desconectador 89KT2-3</t>
  </si>
  <si>
    <t>Banco de Autotransf. N° 2.  ARM. CAP_KT2, CAC_KT2 y CRA_KT2  Alim. Barras - 380/220 VCA.</t>
  </si>
  <si>
    <t>Banco de Autotransf. N° 2. Gabinete Distribución de Cables Alim. Barras 380/220 Vca.</t>
  </si>
  <si>
    <t>Banco de Autotransf. N° 2.. Tablero de Protección KT2 Alim. Barras 380/220 Vcc.</t>
  </si>
  <si>
    <t xml:space="preserve">Banco de Autotransf. N° 2. Circ. Transformador de Corriente Conexión Delta Terciarios 66 kV </t>
  </si>
  <si>
    <t>Banco de Autotransf. N° 2. Unidad 4 Circ. Equipos Auxiliares y Enfriamiento Forzado</t>
  </si>
  <si>
    <t>Banco de Autotransf. N° 2. Unidad 4 Circ. Motor y Calefacción Camb. Bajo Carga.</t>
  </si>
  <si>
    <t>Banco de Autotransf. N° 2. Unidad 4 Circuito de Control de Cambiador</t>
  </si>
  <si>
    <t>Banco de Autotransf. N° 2. Unidad 5 Circuito Equipos Aux. y Enfriamiento Forzado</t>
  </si>
  <si>
    <t>Banco de Autotransf. N° 5. Unidad 4 Circ. Motor y Calefacción Camb. Bajo Carga.</t>
  </si>
  <si>
    <t>Banco de Autotransf. N° 2. Unidad 5 Circuito de Control de Cambiador</t>
  </si>
  <si>
    <t>Banco de Autotransf. N° 2. Unidad 6 Circuito Equipos Aux. y Enfriamiento Forzado</t>
  </si>
  <si>
    <t>Banco de Autotransf. N° 5. Unidad 6 Circ. Motor y Calefacción Camb. Bajo Carga.</t>
  </si>
  <si>
    <t>Banco de Autotransf. N° 2. Unidad 6 Circuito de Control de Cambiador</t>
  </si>
  <si>
    <t>Banco de Autotransf. N° 2.Alimentación Desconctador 89KT2-41/42/43</t>
  </si>
  <si>
    <t>Banco de Autotransf. N° 2.Alimentación Desconctador 89KT2R-1/2/3</t>
  </si>
  <si>
    <t>Banco de Autotransf. N° 2.Alimentación Desconctador 89JT2-41/42/43</t>
  </si>
  <si>
    <t>Banco de Autotransf. N° 2.Alimentación Desconctador 89JT2R-1/2/3</t>
  </si>
  <si>
    <t>Banco de Autotransf. N° 2.  Alimentación Barras 380/220 Vca.</t>
  </si>
  <si>
    <t>Banco de Autotransf. N° 2. Gab. Repartidor de Cables-GBC_AT2 Alim. Barras 380/220 Vca.</t>
  </si>
  <si>
    <t>Banco de Autotransf. N° 2.. Tablero de Protección P1_KT2 Alim. Barras 110 Vcc.</t>
  </si>
  <si>
    <t>21</t>
  </si>
  <si>
    <t>Banco de Autotransf. N° 2. Tablero de Control KT2  Circ. Cierre Interruptor 52KT2</t>
  </si>
  <si>
    <t>Banco de Autotransf. N° 2.. Tablero de Protección P1-KT2 Circ. Apertura 1 Interruptor 52KT2</t>
  </si>
  <si>
    <t>Banco de Autotransf. N° 2.. Tablero de Protección P1-KT2 Circ.  Interno 52KT2</t>
  </si>
  <si>
    <t>Banco de Autotransf. N° 2.. Tablero de Protección P2-KT2 Circ. Apertura 2 Interruptor 52KT2</t>
  </si>
  <si>
    <t>Banco de Autotransf. N° 2.. Alarma y Señalización Interruptor 52KT2</t>
  </si>
  <si>
    <t>Banco de Autotransf. N° 2. Contactos de Posición Interruptor 52KT2</t>
  </si>
  <si>
    <t>Banco de Autotransf. N° 2. Interruptor 52KT2 Leyenda</t>
  </si>
  <si>
    <t>Banco de Autotransf. N° 2.. Tablero de Protección P1-KT2 Circ. Apertura 1 Interruptor 52KR</t>
  </si>
  <si>
    <t>Banco de Autotransf. N° 2.. Tablero de Protección P2-KT2 Circ. Apertura 1 Interruptor 52KR</t>
  </si>
  <si>
    <t>Banco de Autotransf. N° 2.. Tablero de Protección P2-KT2 Circ. Apertura 2 Interruptor 52KR</t>
  </si>
  <si>
    <t>Banco de Autotransf. N° 2.. Tablero de Protección P1-KT2 Circ. Apertura 2 Interruptor 52KR</t>
  </si>
  <si>
    <t>Banco de Autotransf. N° 2.. Tablero de Protección P1-KT2 Arranque 50BF Interruptor 52KR</t>
  </si>
  <si>
    <t>Banco de Autotransf. N° 2. Tablero de Control KT2  Mando Desconectador 89KT2-1A</t>
  </si>
  <si>
    <t>Banco de Autotransf. N° 2. Contactos de Posición / Alarmas Desconectador 89KT2-1A</t>
  </si>
  <si>
    <t>Banco de Autotransf. N° 2. Tablero de Control KT2  Mando Desconectador 89KT2-1B</t>
  </si>
  <si>
    <t>Banco de Autotransf. N° 2. Contactos de Posición y Alarmas Desconectador 89KT2-1B</t>
  </si>
  <si>
    <t>Banco de Autotransf. N° 2. Tablero de Control KT2  Mando Desconectador 89KT2-2</t>
  </si>
  <si>
    <t>Banco de Autotransf. N° 2. Contactos de Posición / Alarmas Desconectador 89KT2-2</t>
  </si>
  <si>
    <t>Banco de Autotransf. N° 2. Tablero de Control KT2  Mando Desconectador 89KT2-3</t>
  </si>
  <si>
    <t>Banco de Autotransf. N° 2. Contactos de Posición / Alarmas Desconectador 89KT2-3</t>
  </si>
  <si>
    <t>Banco de Autotransf. N° 2.. Tablero de Protección P1-KT2 Alim. Y Entradas Digitales F87T2-S1</t>
  </si>
  <si>
    <t>Banco de Autotransf. N° 2.. Tablero de Protección P1-KT2 Relé 86T2-S1</t>
  </si>
  <si>
    <t>Banco de Autotransf. N° 2.. Tablero de Protección P1-KT2 Relé F87T2-S1</t>
  </si>
  <si>
    <t>Banco de Autotransf. N° 2.. Tablero de Protección P1-KT2 Alim. y Entradas Digitales F50BF</t>
  </si>
  <si>
    <t>Banco de Autotransf. N° 2.. Tablero de Protección P1-KT2  Entradas Digitales F50BF</t>
  </si>
  <si>
    <t>Banco de Autotransf. N° 2.. Tablero de Protección P1-KT2  Arranque 50BF - 52KT2</t>
  </si>
  <si>
    <t>Banco de Autotransf. N° 2.. Tablero de Protección P1-KT2 Alim. Y Entradas Digitales F87B-S1</t>
  </si>
  <si>
    <t>Banco de Autotransf. N° 2.. Tablero de Protección P1-KT2 Entradas Digitales F87B-S1</t>
  </si>
  <si>
    <t>Banco de Autotransf. N° 2.. Tablero de Protección P1-KT2 Relé 86B-S1 / F87B-S1</t>
  </si>
  <si>
    <t xml:space="preserve">Banco de Autotransf. N° 2.. Tablero de Protección P1-KT2 Envío-Bloqueo y TDD-220 kV </t>
  </si>
  <si>
    <t xml:space="preserve">Banco de Autotransf. N° 2.. Tablero de Protección P1-KT2 Recepción TDD- Paño 220 kV   </t>
  </si>
  <si>
    <t xml:space="preserve">Banco de Autotransf. N° 2.. Tablero de Protección P1-KT2 Arranque 50BF Paño 220 kV </t>
  </si>
  <si>
    <t xml:space="preserve">Banco de Autotransf. N° 2.. Tablero de Protección P2-KT2 Alimentación Barras 110 Vcc </t>
  </si>
  <si>
    <t>Banco de Autotransf. N° 2.. Tablero de Protección P2-KT2 Alim. Y Entradas Digitales F87T2-S2</t>
  </si>
  <si>
    <t>Banco de Autotransf. N° 2.. Tablero de Protección P2-KT2 Relé 86T2-S2</t>
  </si>
  <si>
    <t>Banco de Autotransf. N° 2.. Tablero de Protección P2-KT2 Relé F87T2-S2 - Arranque 50BF</t>
  </si>
  <si>
    <t>Banco de Autotransf. N° 2.. Tablero de Protección P2-KT2 Alim. y Entradas Digitales F51/51N</t>
  </si>
  <si>
    <t>Banco de Autotransf. N° 2.. Tablero de Protección P2-KT2 Entradas Digitales F51/51N</t>
  </si>
  <si>
    <t>Banco de Autotransf. N° 2.. Tablero de Protección P2-KT2 Protección F51/51N</t>
  </si>
  <si>
    <t>Banco de Autotransf. N° 2.. Tablero de Protección P2-KT2 Entradas Digitales F87B-S2</t>
  </si>
  <si>
    <t>Banco de Autotransf. N° 2.. Tablero de Protección P2-KT2 Relé 86B-S2</t>
  </si>
  <si>
    <t>Banco de Autotransf. N° 2.. Tablero de Protección P2-KT2 Contactos de Interface</t>
  </si>
  <si>
    <t>Banco de Autotransf. N° 2.. Tablero de Control KT2 Alimentación Barras 110 Vcc</t>
  </si>
  <si>
    <t>Banco de Autotransf. N° 2.. Tablero de Control KT2 Alim. Y Entradas Digitales CP-1</t>
  </si>
  <si>
    <t>Banco de Autotransf. N° 2.. Tablero de Control KT2  Entradas Digitales CP-1</t>
  </si>
  <si>
    <t>Banco de Autotransf. N° 2.. Tablero de Control KT2 Alim. y Entradas Digitales CP-2</t>
  </si>
  <si>
    <t>Banco de Autotransf. N° 2.. Tablero de Control KT2  Entradas Digitales CP-2</t>
  </si>
  <si>
    <t>Banco de Autotransf. N° 2.. Tablero de Control KT2  Entradas Análogas CP-1 y CP-2</t>
  </si>
  <si>
    <t>Banco de Autotransf. N° 2.. Tablero de Control KT2 Alim. y Entradas DigitalesFPSD02</t>
  </si>
  <si>
    <t>Banco de Autotransf. N° 2.. Tablero de Control KT2 Supervisión FPSD02</t>
  </si>
  <si>
    <t>Banco de Autotransf. N° 2.. Tablero de Control KT2 Relé de Transf. de Int.</t>
  </si>
  <si>
    <t>Banco de Autotransf. N° 2.. Tablero de Control KT2 Relés Auxiliares</t>
  </si>
  <si>
    <t>Banco de Autotransf. N° 2.. Tablero de Control KT2 Relés Auxiliares Desconectador</t>
  </si>
  <si>
    <t>Banco de Autotransf. N° 2.. Tablero de Control KT2 Contactos de Interface</t>
  </si>
  <si>
    <t>Banco de Autotransf. N° 2.. Tablero de Protección P1-KT2  Esquema Interno F87T2-S1</t>
  </si>
  <si>
    <t>Banco de Autotransf. N° 2.. Tablero de Protección P1-KT2  Esquema Interno F87B-S1</t>
  </si>
  <si>
    <t>Banco de Autotransf. N° 2.. Tablero de Protección P2-KT2  Esquema Interno F87T2-S2</t>
  </si>
  <si>
    <t>Banco de Autotransf. N° 2.. Tablero de Protección P2-KT2  Esquema Interno F51/51N</t>
  </si>
  <si>
    <t>Banco de Autotransf. N° 2.. Tablero de Protección P2-KT2  Esquema Interno F87B-S2</t>
  </si>
  <si>
    <t>Banco de Autotransf. N° 2.. Tablero de Control KT2 Esquema Interno CP-1</t>
  </si>
  <si>
    <t>Banco de Autotransf. N° 2.. Tablero de Control KT2 Esquema Interno CP-2</t>
  </si>
  <si>
    <t>Banco de Autotransf. N° 2.. Tablero de Control KT2 Esquema Interno FPSD02</t>
  </si>
  <si>
    <t>Banco de Autotransf. N° 2.. Localización contactos Blocks de Prueba</t>
  </si>
  <si>
    <t>Banco de Autotransf. N° 2. Alimentación Barras 110 Vcc.</t>
  </si>
  <si>
    <t>Banco de Autotransf. N° 2. Mando Desconectador 89KT2-41/42/43</t>
  </si>
  <si>
    <t>Banco de Autotransf. N° 2. Armario de Transf. Desconectador 89KT2-41/42/43 Contactos de Posición y Alarma.</t>
  </si>
  <si>
    <t>Banco de Autotransf. N° 2. Armario de Transf. Mando Desconectador 89KT2R-1/2/3</t>
  </si>
  <si>
    <t>Banco de Autotransf. N° 2. Armario de Transf. Desconectador 89KT2R-1/2/3 Contactos de Posición y Alarma.</t>
  </si>
  <si>
    <t>Banco de Autotransf. N° 2. Armario de Transf. Mando Desconectador 89JT2-41/42/43</t>
  </si>
  <si>
    <t>Banco de Autotransf. N° 2. Armario de Transf. Desconectador 89JT2-41/42/43 Contactos de Posición y Alarma.</t>
  </si>
  <si>
    <t>Banco de Autotransf. N° 2. Armario de Transf. Mando Desconectador 89JT2R-1/2/3</t>
  </si>
  <si>
    <t>Banco de Autotransf. N° 2. Armario de Transf.  Desconectador 89JT2R-1/2/3 Contactos de Posición y Alarma.</t>
  </si>
  <si>
    <t>Banco de Autotransf. N° 2. Armario de Transf. Tablero de Control Alim. Y Entradas Digitales CP-4</t>
  </si>
  <si>
    <t>22</t>
  </si>
  <si>
    <t>Banco de Autotransf. N° 2. Armario de Transf. Tablero de Control  Entradas Digitales CP-4</t>
  </si>
  <si>
    <t>Banco de Autotransf. N° 2. Armario de Transf. Tablero de Control  Entradas Analógicas CP-4</t>
  </si>
  <si>
    <t>Banco de Autotransf. N° 2. Armario de Transf. Tablero de Control Alim. Y Entradas Digitales CP-5</t>
  </si>
  <si>
    <t>Banco de Autotransf. N° 2. Armario de Transf. Tablero de Control  Entradas Digitales CP-5</t>
  </si>
  <si>
    <t>Banco de Autotransf. N° 2. Armario de Transf. Tablero de Control  Entradas Analógicas CP-5</t>
  </si>
  <si>
    <t>Banco de Autotransf. N° 2. Armario de Transf. Tablero de Control Alim. Y Entradas Digitales CP-6</t>
  </si>
  <si>
    <t>Banco de Autotransf. N° 2. Armario de Transf. Tablero de Control  Entradas Digitales CP-6</t>
  </si>
  <si>
    <t>Banco de Autotransf. N° 2. Armario de Transf. Tablero de Control  Entradas Analógicas CP-6</t>
  </si>
  <si>
    <t>Banco de Autotransf. N° 2. Armario de Transf. Circ. Relés de Transferencia Puntos Unidad 4/5/6</t>
  </si>
  <si>
    <t>Banco de Autotransf. N° 2. Armario de Transf. Circ. Relés Aux. de Desenganche Protecciones Propias Trafo-2</t>
  </si>
  <si>
    <t>23</t>
  </si>
  <si>
    <t>Banco de Autotransf. N° 2. Unidad 4 Circ. Camb.Bajo Carga</t>
  </si>
  <si>
    <t>Banco de Autotransf. N° 2. Unidad 4 Circ. Alim. C.C. y Control Ventiladores</t>
  </si>
  <si>
    <t>Banco de Autotransf. N° 2. Unidad 4 Circ. Equipos Auxiliares y Temperatura de Enrollados</t>
  </si>
  <si>
    <t>Banco de Autotransf. N° 2. Unidad 5 Circ. Camb.Bajo Carga</t>
  </si>
  <si>
    <t>Banco de Autotransf. N° 2. Unidad 5 Circ. Alim. C.C. y Control Ventiladores</t>
  </si>
  <si>
    <t>Banco de Autotransf. N° 2. Unidad 5 Circ. Equipos Auxiliares y Temperatura de Enrollados</t>
  </si>
  <si>
    <t>Banco de Autotransf. N° 2. Unidad 6 Circ. Camb.Bajo Carga</t>
  </si>
  <si>
    <t>Banco de Autotransf. N° 2. Unidad 6 Circ. Alim. C.C. y Control Ventiladores</t>
  </si>
  <si>
    <t>Banco de Autotransf. N° 2. Unidad 6 Circ. Equipos Auxiliares y Temperatura de Enrollados</t>
  </si>
  <si>
    <t>Banco de Autotransf. N° 2. Armario de Transf. Contactos de Interface</t>
  </si>
  <si>
    <t>Banco de Autotransf. N° 2. Armario de Transf. Esquema Interno CP-4</t>
  </si>
  <si>
    <t>Banco de Autotransf. N° 2. Armario de Transf. Esquema Interno CP-5</t>
  </si>
  <si>
    <t>Banco de Autotransf. N° 2. Armario de Transf. Esquema Interno CP-6</t>
  </si>
  <si>
    <t>Banco de Autotransf. N° 2. Remotos Varios</t>
  </si>
  <si>
    <t>24</t>
  </si>
  <si>
    <t>Paño 500 kV. Cajas de agrupamiento</t>
  </si>
  <si>
    <t>Banco de Autotransf. N° 2. Armario de Regulación.  Automática.  Diagrama Alambrado.  Bornera</t>
  </si>
  <si>
    <t>25</t>
  </si>
  <si>
    <t>Paño 500 kV. Armario de Control</t>
  </si>
  <si>
    <t>Paño 500 kV. Armario de Protecciones</t>
  </si>
  <si>
    <t>Paño 500 kV. Armario de Relés Auxiliares</t>
  </si>
  <si>
    <t>Paño 500 kV. Armario Repartidor de Cables</t>
  </si>
  <si>
    <t>Levantamiento topográfico.</t>
  </si>
  <si>
    <t>Ampliación de Plataforma. Planta General. Cuadro de Coordenadas.</t>
  </si>
  <si>
    <t>Ampliación de Plataforma. Planta. Cuadro de Superficies. Cuadro de Cubicaciones.</t>
  </si>
  <si>
    <t>Ampliación de Plataforma. Planta para definición de la Geometría.</t>
  </si>
  <si>
    <t>Ampliación de Plataforma. Corte 1 y 2.</t>
  </si>
  <si>
    <t>Ampliación de Plataforma. Detalle camino interior, solera, cuneta rectangular y notas.</t>
  </si>
  <si>
    <t>Ampliación de Plataforma. Cámaras A-1, A-2 y sumidero A-3. Cortes y Detalles. Formas y Armaduras.</t>
  </si>
  <si>
    <t>Urbanización Subestación</t>
  </si>
  <si>
    <t>Marco de Líneas ML1 500 kV. Plano de Diseño</t>
  </si>
  <si>
    <t>30</t>
  </si>
  <si>
    <t>Marco de Líneas ML2 500 kV. Plano de Diseño</t>
  </si>
  <si>
    <t>Marco de Líneas ML3 500 kV. Plano de Diseño</t>
  </si>
  <si>
    <t>Marco de Líneas ML1-ML2-ML3 500 kV. Extensión. Fabricación y Montaje</t>
  </si>
  <si>
    <t>Marco de Líneas ML1-ML2-ML3 500 kV. Pilar Tramos 1 y 2. Fabricación y Montaje</t>
  </si>
  <si>
    <t>Marco de Líneas ML1-ML2-ML3 500 kV. Pilar Tramos 3 y 4. Fabricación y Montaje</t>
  </si>
  <si>
    <t>Marco de Líneas ML1-ML2-ML3 500 kV. Pilar Tramo 5. Fabricación y Montaje</t>
  </si>
  <si>
    <t>Marco de Líneas ML1-ML2 500 kV. Viga Superior. Tramos 1 y 2. Fabricación y Montaje</t>
  </si>
  <si>
    <t>Marco de Líneas ML1-ML2 500 kV. Viga Superior. Tramo 3. Fabricación y Montaje</t>
  </si>
  <si>
    <t>Marco de Líneas ML1 500 kV. Viga Auxiliar. Tramos 1 y 3. Fabricación y Montaje</t>
  </si>
  <si>
    <t>Marco de Líneas ML1 500 kV. Viga Auxiliar. Tramo 2. Fabricación y Montaje</t>
  </si>
  <si>
    <t>Marco de Líneas ML3 500 kV. Viga Superior. Tramo 1. Fabricación y Montaje</t>
  </si>
  <si>
    <t>Marco de Líneas ML3 500 kV. Viga Superior. Tramo 2. Fabricación y Montaje</t>
  </si>
  <si>
    <t>Marco de Líneas ML1-ML2-ML3 500 kV. Lista de Materiales. Fabricación y Montaje</t>
  </si>
  <si>
    <t>Marco de Líneas ML1-ML2-ML3 500 kV. Fundación. Plano de Construcción</t>
  </si>
  <si>
    <t>Marco de Barras 500 kV. Pilar Cuerpo Superior. Fabricación y Montaje</t>
  </si>
  <si>
    <t>Marco de Barras 500 kV. Pilar Cuerpo Inferior. Fabricación y Montaje</t>
  </si>
  <si>
    <t>Marco de Barras 500 kV. Viga Tramos 1 y 2. Fabricación y Montaje</t>
  </si>
  <si>
    <t>Marco de Barras 500 kV. Viga Tramo 3. Fabricación y Montaje</t>
  </si>
  <si>
    <t>Marco de Barras 500 kV. Lista de Materiales. Fabricación y Montaje</t>
  </si>
  <si>
    <t>Marco de Barras 500 kV. Plano de Diseño</t>
  </si>
  <si>
    <t>Marco de Barras 500 kV. Fundación. Plano de Construcción</t>
  </si>
  <si>
    <t>Fundación Interruptor de poder. Patio 500 kV</t>
  </si>
  <si>
    <t>Estructura Desconectador Semipantógrafo. H=H1 Patio 500 kV</t>
  </si>
  <si>
    <t>Fundación Desconectador Semipantógrafo. H=H1 Patio 500 kV</t>
  </si>
  <si>
    <t>Estructura Desconectador Semipantógrafo. H=H2 Patio 500 kV</t>
  </si>
  <si>
    <t>Fundación Desconectador Semipantógrafo. H=H2 Patio 500 kV</t>
  </si>
  <si>
    <t>Estructura Transformador de Corriente. Patio 500 kV</t>
  </si>
  <si>
    <t>Fundación Transformador de Corriente. Patio 500 kV</t>
  </si>
  <si>
    <t>Estructura Transformador de Potencial. Patio 500 kV</t>
  </si>
  <si>
    <t>Fundación Transformador de Potencial. Patio 500 kV</t>
  </si>
  <si>
    <t>Aislador de Pedestal PPC 500 kV. Diseño de Estructura H=4.2 m. Plano de Fabricación.</t>
  </si>
  <si>
    <t>Aislador de Pedestal PPC 500 kV. Diseño de Fundación. Plano de Construcción.</t>
  </si>
  <si>
    <t>Aislador de Pedestal PPC 500 kV. Diseño de Estructura H=11 m. Plano de Fabricación.</t>
  </si>
  <si>
    <t>Pararrayos SIEMENS 500 kV. Diseño de Estructura H=4.5 m. Plano de Fabricación.</t>
  </si>
  <si>
    <t>Pararrayos SIEMENS 500 kV. Diseño Fundación. Plano de Construcción.</t>
  </si>
  <si>
    <t>Patio-500 kV. Pilar Barra Auxiliar 500 kV Tramos 1 y 2. Fabricación y Montaje</t>
  </si>
  <si>
    <t>Patio-500 kV. Pilar Barra Auxiliar 500 kV Tramo 3. Fabricación y Montaje</t>
  </si>
  <si>
    <t>Patio-500 kV. Pilar Barra Auxiliar 500 kV  Fundación. Corte y Detalles.</t>
  </si>
  <si>
    <t>Estructura Desconectador Horizontal Patio 500 kV</t>
  </si>
  <si>
    <t>Fundación Desconectador Horizontal Patio 500 kV</t>
  </si>
  <si>
    <t>Estructura Desconectador. Patio 66 kV</t>
  </si>
  <si>
    <t>31</t>
  </si>
  <si>
    <t>Fundación Desconectador. Patio 66 kV</t>
  </si>
  <si>
    <t>Estructura Pararrayos. Patio 66 kV</t>
  </si>
  <si>
    <t>Fundación para Pararrayos. Patio 66 kV</t>
  </si>
  <si>
    <t>Estructura Aislador de Pedestal. Patio 66 kV</t>
  </si>
  <si>
    <t>Fundación Aislador de Pedestal. Patio 66 kV</t>
  </si>
  <si>
    <t>Estructura Transformador de Potencial. Patio 66 kV ????</t>
  </si>
  <si>
    <t>Fundación Transformador de Potencial. Patio 66 kV ????</t>
  </si>
  <si>
    <t>Fundación Autotransformador Banco Nº 2. Patio 500 kV. Lámina 1</t>
  </si>
  <si>
    <t>Fundación Autotransformador Banco Nº 2. Patio 500 kV. Lámina 2</t>
  </si>
  <si>
    <t>Fundación Autotransformador Banco Nº 2. Patio 500 kV. Lámina 3</t>
  </si>
  <si>
    <t>Fundación Autotransformador Banco Nº 2. Patio 500 kV. Lámina 4</t>
  </si>
  <si>
    <t>Banco Nº 2 Autotransformadores. Foso separador agua-aceite. Lámina 1</t>
  </si>
  <si>
    <t>Banco Nº 2 Autotransformadores. Foso separador agua-aceite. Lámina 2</t>
  </si>
  <si>
    <t>Banco Nº 2 Autotransformadores. Foso separador agua-aceite. Lámina 3</t>
  </si>
  <si>
    <t>Diseño y Construcción Muros Cortafuegos. Banco Autotransformadores Nº 2. Patio 500 kV</t>
  </si>
  <si>
    <t>Diseño y construcción de canaletas de fuerza y control. Paños adicionales. Patio 500 kV</t>
  </si>
  <si>
    <t>Diseño y construcción de canalizaciones de Alumbrado. Paños adicionales .Patio 500 kV</t>
  </si>
  <si>
    <t>Autotransformador Banco Nº 2 500/220 kV - Diseño de Fundación</t>
  </si>
  <si>
    <t>36</t>
  </si>
  <si>
    <t>Sistema receptor y separador de aceite autotransformadores.</t>
  </si>
  <si>
    <t>Muros Cortafuegos Autotransformadores 500/220 kV - Diseño</t>
  </si>
  <si>
    <t>Cálculo estructural para torre de interconexión entre Patio 220 kV y 2º banco de autotransformadores</t>
  </si>
  <si>
    <t>Memoria de Cálculo. Diseño de Estructura Marco de Líneas de 500 kV.</t>
  </si>
  <si>
    <t>Memoria de Cálculo. Diseño de Estructura Marco de Barras de 500 kV.</t>
  </si>
  <si>
    <t>Patio 500 kV. Memoria de Cálculo Pilar Barra Auxiliar 500 kV</t>
  </si>
  <si>
    <t>Desconectador Semi-Pantógrafo H=H1 500 kV - Diseño de Estructura y Fundación</t>
  </si>
  <si>
    <t>Desconectador Semi-Pantógrafo H=H2 500 kV - Diseño de Estructura y Fundación</t>
  </si>
  <si>
    <t>Transformadores de Corriente 500 kV - Diseño de Estructura y Fundación</t>
  </si>
  <si>
    <t>Transformador de Potencial 500 kV - Diseño de Estructura y Fundación</t>
  </si>
  <si>
    <t>Memoria de Cálculo. Estructura Soporte y Fundación. Pararrayos h=4,5 m. Patio 500 kV.</t>
  </si>
  <si>
    <t>Aisladores de Pedestal de Paño 500 kV - Diseño de Estructura y Fundación</t>
  </si>
  <si>
    <t>Aisladores de Pedestal para Barra Auxiliar 500 kV - Diseño de Estructura y Fundación</t>
  </si>
  <si>
    <t>Interruptor de Poder 500 kV - Diseño de Fundación</t>
  </si>
  <si>
    <t>Cálculo de fundaciones para torre de interconexión entre Patio 220 kV y 2º banco de autotransformadores</t>
  </si>
  <si>
    <t>Memoria de Cálculo. Diseño de Fundación. Marco de Líneas de 500 kV.</t>
  </si>
  <si>
    <t>Pilar para Barra Auxiliar 500 kV - Diseño de Fundación</t>
  </si>
  <si>
    <t>Memoria de Cálculo. Diseño de Fundación. Marco de Barras de 500 kV.</t>
  </si>
  <si>
    <t>Desconectador Horizontal 500 kV - Diseño de Estructura y Fundación</t>
  </si>
  <si>
    <t>Aisladores de Pedestal 66 kV - Diseño de Fundación y Estructura</t>
  </si>
  <si>
    <t>Pararrayos 66 kV - Diseño de Fundación y Estructura</t>
  </si>
  <si>
    <t>Desconectador 66 kV - Diseño de Fundación y Estructura</t>
  </si>
  <si>
    <t>Transformador de Potencial 66 kV - Diseño de Fundación y Estructura</t>
  </si>
  <si>
    <t>Diagrama Unilineal SE Polpaico Patio 220 kV</t>
  </si>
  <si>
    <t>Diagrama Unilineal SS/AA 380 Vca. Incorporación de nuevos consumos de Paño 220 kV</t>
  </si>
  <si>
    <t>Diagrama Unilineal SS/AA 380 Vca. Patio 220 kV</t>
  </si>
  <si>
    <t>Diagrama Unilineal SS/AA 110 Vcc. Incorporación de nuevos consumos de Paño 220 kV</t>
  </si>
  <si>
    <t>Diagrama Unilineal SS/AA 110 Vcc. Patio 220 kV</t>
  </si>
  <si>
    <t>Diagrama Unilineal SS/AA 48 Vcc. Patio 220 kV</t>
  </si>
  <si>
    <t>Patio-220 kV. Disposición de Equipos. Planta</t>
  </si>
  <si>
    <t>Patio-220 kV. Disposición de Equipos. Cortes</t>
  </si>
  <si>
    <t>Patio-220 kV. Disposición de Equipos.  Conectores para Conductor. Detalles</t>
  </si>
  <si>
    <t xml:space="preserve">Patio-220 kV. Disposición de Equipos. Lista de Estructuras, Equipos y Materiales </t>
  </si>
  <si>
    <t>Patio 220 kV. Disposición Letreros de Patio. Planta</t>
  </si>
  <si>
    <t>Patio 220 kV Fundaciones y Canaletas</t>
  </si>
  <si>
    <t>Patio 220 kV Disposición Ductos y Cámaras, Planta</t>
  </si>
  <si>
    <t>7</t>
  </si>
  <si>
    <t>Patio 220 kV. Disposición de ductos y cámaras. Detalles</t>
  </si>
  <si>
    <t>8</t>
  </si>
  <si>
    <t>Ampliación de malla de tierra para Paño 220 kV. Planta y detalles.</t>
  </si>
  <si>
    <t>9</t>
  </si>
  <si>
    <t>Malla de puesta a tierra de patios 220 kV. Detalles Paño Adicional.</t>
  </si>
  <si>
    <t>10</t>
  </si>
  <si>
    <t>Patio 220 kV. TT/CC</t>
  </si>
  <si>
    <t>Patio 220 kV. TT/PP</t>
  </si>
  <si>
    <t>Patio 220 kV. Desconectadores</t>
  </si>
  <si>
    <t>Minuta de Alambrado Patio 220 kV</t>
  </si>
  <si>
    <t>42</t>
  </si>
  <si>
    <t>Estudio y dimensionamiento de conductores para paño adicional. Patio 220 kV</t>
  </si>
  <si>
    <t>34</t>
  </si>
  <si>
    <t>Estudio y dimensionamiento de conductores para línea de interconexión entre  Patio 220 kV y 2º Banco de Autotransformadores</t>
  </si>
  <si>
    <t>35</t>
  </si>
  <si>
    <t>Banco de Autotransf. N° 2. Equipos Primarios y TT/PP</t>
  </si>
  <si>
    <t>Banco de Autotransf. N° 2. TT/CC</t>
  </si>
  <si>
    <t>Banco de Autotransf. N° 2. Facturación y Medida</t>
  </si>
  <si>
    <t>Banco de Autotransf. N° 2. Protecciones 51/51N y 50BF</t>
  </si>
  <si>
    <t>Banco de Autotransf. N° 2. Equipo de Cierre/Apertura Sincronización Interruptor 52JT2</t>
  </si>
  <si>
    <t>Banco de Autotransf. N° 2. Alimentación C.A. Interruptor 52JT2</t>
  </si>
  <si>
    <t>Banco de Autotransf. N° 2. Alimentación C.A.Desconectador 89JT2-11</t>
  </si>
  <si>
    <t>Banco de Autotransf. N° 2. Alimentación C.A.Desconectador 89JT2-12</t>
  </si>
  <si>
    <t>Banco de Autotransf. N° 2. Alimentación C.A.Desconectador 89JT2-2</t>
  </si>
  <si>
    <t>Banco de Autotransf. N° 2. Alimentación C.A.Desconectador 89JT2-3</t>
  </si>
  <si>
    <t>Banco de Autotransf. N° 2. Alimentación Calefacción</t>
  </si>
  <si>
    <t>Banco de Autotransf. N° 2. Alimentación C.A. Armarios Control y Protecciones.</t>
  </si>
  <si>
    <t>Banco de Autotransf. N° 2. Circuito de Alimentación</t>
  </si>
  <si>
    <t>Banco de Autotransf. N° 2. Circuito Auxiliar de Cierre</t>
  </si>
  <si>
    <t>Banco de Autotransf. N° 2. Circuito de Cierre 52JT2</t>
  </si>
  <si>
    <t>Banco de Autotransf. N° 2. Circuito de Apertura 1 52JT2</t>
  </si>
  <si>
    <t>Banco de Autotransf. N° 2. Desenganches Apertura 1 52JT2</t>
  </si>
  <si>
    <t>Banco de Autotransf. N° 2.Circuito de Control Interruptor 52JT2</t>
  </si>
  <si>
    <t>Banco de Autotransf. N° 2. Circuito de Apertura 2 52JT2</t>
  </si>
  <si>
    <t>Banco de Autotransf. N° 2. Circuito de Cierre 2 52JT2</t>
  </si>
  <si>
    <t>Banco de Autotransf. N° 2. Desenganches Apertura 2 52JT2</t>
  </si>
  <si>
    <t>Banco de Autotransf. N° 2. Alarma y Señalización 52JT2</t>
  </si>
  <si>
    <t>Banco de Autotransf. N° 2. Contactos de Posición Interruptor 52JT2</t>
  </si>
  <si>
    <t>Banco de Autotransf. N° 2. Leyenda Interruptor 52JT2</t>
  </si>
  <si>
    <t>Banco de Autotransf. N° 2.Circuito de Control Desconectador 89JT2-11</t>
  </si>
  <si>
    <t>Banco de Autotransf. N° 2. Contactos de Posición /Alarmas Desconectador 89JT2-11</t>
  </si>
  <si>
    <t>Banco de Autotransf. N° 2.Circuito de Control Desconectador 89JT2-12</t>
  </si>
  <si>
    <t>Banco de Autotransf. N° 2. Contactos de Posición /Alarmas Desconectador 89JT2-12</t>
  </si>
  <si>
    <t>Banco de Autotransf. N° 2.Circuito de Control Desconectador 89JT2-2</t>
  </si>
  <si>
    <t>Banco de Autotransf. N° 2. Contactos de Posición /Alarmas Desconectador 89JT2-2</t>
  </si>
  <si>
    <t>Banco de Autotransf. N° 2.Circuito de Control Desconectador 89JT2-3</t>
  </si>
  <si>
    <t>Banco de Autotransf. N° 2. Contactos de Posición /Alarmas Desconectador 89JT2-3</t>
  </si>
  <si>
    <t>Banco de Autotransf. N° 2. Circuito de Discrepancia Desconectadores</t>
  </si>
  <si>
    <t>Banco de Autotransf. N° 2. Protección Sobrecorriente Interruptor 52JT2</t>
  </si>
  <si>
    <t>Banco de Autotransf. N° 2. Protección 50BF Interruptor 52JT2</t>
  </si>
  <si>
    <t>Banco de Autotransf. N° 2. Protección 50BF Relés Auxiliares</t>
  </si>
  <si>
    <t>Banco de Autotransf. N° 2. Relé FPSD02  52JT2 Entradas Digitales</t>
  </si>
  <si>
    <t>Banco de Autotransf. N° 2. Relé FPSD02  52JT2 Supervisión</t>
  </si>
  <si>
    <t>Banco de Autotransf. N° 2. Control Remoto Cierre/Apertura 52JT2</t>
  </si>
  <si>
    <t>Banco de Autotransf. N° 2. Control Remoto Desconectadores</t>
  </si>
  <si>
    <t>Banco de Autotransf. N° 2. Relés Auxiliares de Transferencia</t>
  </si>
  <si>
    <t>Banco de Autotransf. N° 2. Alarmas 52JT2</t>
  </si>
  <si>
    <t>Banco de Autotransf. N° 2. Alarmas 89JT2-11 y 89JT2-12</t>
  </si>
  <si>
    <t>Banco de Autotransf. N° 2. Alarmas 89JT2-2 y 89JT2-3</t>
  </si>
  <si>
    <t>Banco de Autotransf. N° 2. Alarmas PSD02</t>
  </si>
  <si>
    <t>Banco de Autotransf. N° 2. Circuito I Alarmas</t>
  </si>
  <si>
    <t>Banco de Autotransf. N° 2. Circuito II Alarmas</t>
  </si>
  <si>
    <t>Banco de Autotransf. N° 2. Circuito III Alarmas</t>
  </si>
  <si>
    <t>Banco de Autotransf. N° 2. Señales RTU</t>
  </si>
  <si>
    <t>Banco de Autotransf. N° 2. Telecomandos RTU</t>
  </si>
  <si>
    <t>Banco de Autotransf. N° 2. Protecciones 51/51N y 50BF Entradas y Salidas</t>
  </si>
  <si>
    <t>Banco de Autotransf. N° 2. Rele FPSD02 Entradas y Salidas</t>
  </si>
  <si>
    <t>Banco de Autotransf. N° 2. Elementos Auxiliares Armarios</t>
  </si>
  <si>
    <t>Paño 220 kV. Cajas de agrupamiento</t>
  </si>
  <si>
    <t>Paño 220 kV. Armario de Control</t>
  </si>
  <si>
    <t>Paño 220 kV. Armario de Protecciones</t>
  </si>
  <si>
    <t>Paño 220 kV. Armario de Relés Auxiliares</t>
  </si>
  <si>
    <t>Paño 220 kV. Armario Repartidor de Cables</t>
  </si>
  <si>
    <t>Marco de Líneas 220 kV. Plano de Diseño.</t>
  </si>
  <si>
    <t>Marco de Líneas 220 kV. Pilar Cuerpo Inferior. Fabricación y Montaje.</t>
  </si>
  <si>
    <t>Marco de Líneas 220 kV. Pilar cuerpo superior. Fabricación y Montaje.</t>
  </si>
  <si>
    <t>Marco de Líneas 220 kV. Extensión. Fabricación y Montaje.</t>
  </si>
  <si>
    <t>Marco de Líneas 220 kV. Viga. Fabricación y Montaje.</t>
  </si>
  <si>
    <t>Marco de Líneas 220 kV. Fundación. Plano de Construcción.</t>
  </si>
  <si>
    <t>Fundación Interruptor de Poder. Patio 220 kV</t>
  </si>
  <si>
    <t>Desconectador 220 kV Monopolar Pantógrafo EGIC. Diseño de Estructura. Plano de Fabricación.</t>
  </si>
  <si>
    <t>Desconectador 220 kV Monopolar Pantógrafo EGIC. Diseño de Fundación. Plano de Construcción.</t>
  </si>
  <si>
    <t>Estructura Desconectador CBD 245 Tripolar. Patio 220 kV</t>
  </si>
  <si>
    <t>Fundación Desconectador CBD 245 Tripolar. Patio 220 kV</t>
  </si>
  <si>
    <t>Transformador de Corriente 220 kV TDX 245. Diseño de Estructura. Plano de Fabricación.</t>
  </si>
  <si>
    <t>Transformador de Corriente 220 kV TDX 245. Diseño de Fundación. Plano de Construcción.</t>
  </si>
  <si>
    <t>Estructura Transformador de Potencial. Patio 220 kV</t>
  </si>
  <si>
    <t>Fundación Transformador de Potencial. Patio 220 kV</t>
  </si>
  <si>
    <t>Aislador de Pedestal PPC 220 kV. Diseño de Estructura H=3.0 m. Plano de Fabricación.</t>
  </si>
  <si>
    <t>Aislador de Pedestal PPC 220 kV. Diseño de Fundación.Plano de Construcción.</t>
  </si>
  <si>
    <t>Estructura Aislador de Pedestal para Barra Auxiliar. Patio 220 kV</t>
  </si>
  <si>
    <t>Fundación Aislador de Pedestall para Barra Auxiliar. Patio 220 kV</t>
  </si>
  <si>
    <t>Pararrayos SIEMENS tipo 3EP3 220 kV. Diseño de Estructura H=4.0 m. Plano de Fabricación.</t>
  </si>
  <si>
    <t>Pararrayos SIEMENS tipo 3EP3 220 kV. Diseño de Fundación. Plano de Construcción.</t>
  </si>
  <si>
    <t>Patio-500 kV. Pilar Barra Auxiliar 220 kV .Fabricación y Montaje</t>
  </si>
  <si>
    <t>Patio-500 kV. Pilar Barra Auxiliar 220 kV  Fundación. Cortes y Detalles.</t>
  </si>
  <si>
    <t>Estructura Desconectador Monopolar. Patio 220 kV</t>
  </si>
  <si>
    <t>Fundación Desconectador Monopolar. Patio 220 kV</t>
  </si>
  <si>
    <t>Memoria de Cálculo. Estructura Marco de Líneas 220 kV.</t>
  </si>
  <si>
    <t>Memoria de Cálculo. Diseño de Fundación Marco de Líneas de 220 kV.</t>
  </si>
  <si>
    <t>Memoria de Cálculo. Estructura de Soporte y Fundación. Desconectador Monopolar Pantógrafo EGIC VR2D 220 kV. Patio 220 kV.</t>
  </si>
  <si>
    <t>Desconectador CBD 220 kV Tripolar - Diseño de Estructura y Fundación</t>
  </si>
  <si>
    <t>Memoria de Cálculo. Estructura de Soporte y Fundación. Transformador de Corriente 220 kV. TDX 245. Patio 220 kV.</t>
  </si>
  <si>
    <t>Transformador de Potencial 220 kV - Diseño de Estructura y Fundación</t>
  </si>
  <si>
    <t>Memoria de Cálculo. Estructura de Soporte y Fundación. Pararrayos SIEMENS 3EP3. Patio 220 kV.</t>
  </si>
  <si>
    <t>Aislador de pedestal de Paño 220 kV - Diseño de Estructura y Fundación</t>
  </si>
  <si>
    <t>Aislador de pedestal para Barra Auxiliar 220 kV - Diseño de Estructura y Fundación</t>
  </si>
  <si>
    <t>Interruptor de Poder 220 kV - Diseño de Fundación</t>
  </si>
  <si>
    <t>Patio 500 kV. Memoria de Cálculo Pilar Barra Auxiliar 220 kV</t>
  </si>
  <si>
    <t>Desconectador 220 kV Monopolar - Diseño de Fundación</t>
  </si>
  <si>
    <t>Patio 500 kV. Memoria de Cálculo de Fundación Pilar Barra Auxiliar 220 kV</t>
  </si>
  <si>
    <t>Mando y Enclavamiento Desconectador 89B14</t>
  </si>
  <si>
    <t>Enclavamiento Desconectador 89B14</t>
  </si>
  <si>
    <t>Mando y Enclavamiento Desconectador 89B24</t>
  </si>
  <si>
    <t>Enclavamiento Desconectador 89B24</t>
  </si>
  <si>
    <t>Mando y Enclavamiento Desconectador 89B1R1</t>
  </si>
  <si>
    <t>Enclavamiento Desconectador 89B1R1</t>
  </si>
  <si>
    <t>Mando y Enclavamiento Desconectador 89B2R2</t>
  </si>
  <si>
    <t>Enclavamiento Desconectador 89B2R2</t>
  </si>
  <si>
    <t>Mando y Enclavamiento Desconectador 89B15</t>
  </si>
  <si>
    <t>Enclavamiento Desconectador 89B15</t>
  </si>
  <si>
    <t>Mando y Enclavamiento Desconectador 89B25</t>
  </si>
  <si>
    <t>Enclavamiento Desconectador 89B25</t>
  </si>
  <si>
    <t>Mando y Enclavamiento Desconectador 89B1R2</t>
  </si>
  <si>
    <t>Enclavamiento Desconectador 89B1R2</t>
  </si>
  <si>
    <t>Mando y Enclavamiento Desconectador 89B2R3</t>
  </si>
  <si>
    <t>Enclavamiento Desconectador 89B2R3</t>
  </si>
  <si>
    <t>Mando y Enclavamiento Desconectador 89B16</t>
  </si>
  <si>
    <t>Enclavamiento Desconectador 89B16</t>
  </si>
  <si>
    <t>Mando y Enclavamiento Desconectador 89B26</t>
  </si>
  <si>
    <t>Enclavamiento Desconectador 89B26</t>
  </si>
  <si>
    <t>Mando y Enclavamiento Desconectador 89B2R1</t>
  </si>
  <si>
    <t>Enclavamiento Desconectador 89B2R1</t>
  </si>
  <si>
    <t>Mando y Enclavamiento Desconectador 89B1R3</t>
  </si>
  <si>
    <t>Enclavamiento Desconectador 89B1R3</t>
  </si>
  <si>
    <t>Alimentación Desconectadores 89B14, 89B24,  89B1R1 y 89B2R2</t>
  </si>
  <si>
    <t>Alimentación Desconectadores 89B15, 89B25,  89B1R2 y 89B2R3</t>
  </si>
  <si>
    <t>Alimentación Desconectadores 89B16, 89B26,  89B2R1 y 89B1R3</t>
  </si>
  <si>
    <t>Contactos de posición y alarma desconectadores 89B14 y 89B24</t>
  </si>
  <si>
    <t>Contactos de posición y alarma desconectadores 89B1R1 y 89B2R2</t>
  </si>
  <si>
    <t>Contactos de posición y alarma desconectadores 89B15 y 89B25</t>
  </si>
  <si>
    <t>Contactos de posición y alarma desconectadores 89B1R2 y 89B2R3</t>
  </si>
  <si>
    <t>Contactos de posición y alarma desconectadores 89B16 y 89B26</t>
  </si>
  <si>
    <t>Contactos de posición y alarma desconectadores 89B2R1 y 89B1R3</t>
  </si>
  <si>
    <t>Mando Desconectadores 89B14, 89B24, 89B1R1 y 89B2R2</t>
  </si>
  <si>
    <t>Mando Desconectadores 89B15, 89B25, 89B1R2 y 89B2R3</t>
  </si>
  <si>
    <t>Mando Desconectadores 89B16, 89B26, 89B2R1 y 89B1R3</t>
  </si>
  <si>
    <t>Tablero de control Alimentación y Entradas CP-4TRC</t>
  </si>
  <si>
    <t>Tablero de control Alimentación y Entradas CP-5TRC</t>
  </si>
  <si>
    <t>Tablero de control Alimentación y Entradas CP-6TRC</t>
  </si>
  <si>
    <t>Esquema Interno CP-4TRC Delta Terciario 66kV</t>
  </si>
  <si>
    <t>Esquema Interno CP-5TRC Delta Terciario 66kV</t>
  </si>
  <si>
    <t>Esquema Interno CP-6TRC Delta Terciario 66kV</t>
  </si>
  <si>
    <t>AS-BUILT</t>
  </si>
  <si>
    <t xml:space="preserve">Signos Convencionales de Perfil y Planimetría </t>
  </si>
  <si>
    <t>29</t>
  </si>
  <si>
    <t>Línea de interconexión Patios 500 kV- 220 kV. Planta con trazado de línea.</t>
  </si>
  <si>
    <t>Línea de interconexión Patios 500 kV- 220 kV. Perfil longitudinal con ubicación de estructuras</t>
  </si>
  <si>
    <t xml:space="preserve">Plano de Puesta a Tierra de las Estructuras </t>
  </si>
  <si>
    <t xml:space="preserve">Plano de Conjuntos de Suspensión y Anclaje para Conductor </t>
  </si>
  <si>
    <t>Plano de Montaje de Conjuntos de Suspensión y Anclaje para Conductor</t>
  </si>
  <si>
    <t xml:space="preserve">Plano de Conjuntos de Suspensión y Anclaje para Cable de Guardia </t>
  </si>
  <si>
    <t xml:space="preserve">Plano de Montaje de Conjuntos de Suspensión y Anclaje para Cable de Guardia </t>
  </si>
  <si>
    <t xml:space="preserve">Plano de Fabricación de Placa de Numeración en Estructura Metálica </t>
  </si>
  <si>
    <t xml:space="preserve">Plano de Fabricación de Placa Peligro de Muerte en Estructura Metálica </t>
  </si>
  <si>
    <t xml:space="preserve">Plano de Ubicación de Placa de Numeración y Peligro de Muerte en las Estructuras </t>
  </si>
  <si>
    <t>Plano de Abatimiento de Conductores y Secuencia de fases</t>
  </si>
  <si>
    <t>Cubicación de Materiales y Estructuras</t>
  </si>
  <si>
    <t xml:space="preserve">Tablas de Tensado para Conductor </t>
  </si>
  <si>
    <t>Tablas de Tensado para Cable de Guardia</t>
  </si>
  <si>
    <t>Torre de Anclaje de 30º a 90º y Remate 0º a 30º, Tipo R220.2. Plano de Diseño Estructura</t>
  </si>
  <si>
    <t>Torre de Anclaje Tipo R220.2. Canastillo Cable de Guardia y Cruceta superior. Fabricación y Montaje</t>
  </si>
  <si>
    <t>Torre de Anclaje de 30º a 90º y Remate 0º a 30º, Tipo R220.2. Crucetas Media e Inferior. Fabricación y Montaje</t>
  </si>
  <si>
    <t>Torre de Anclaje de 30º a 90º y Remate 0º a 30º, Tipo R220.2. Superestructura. Fabricación y Montaje</t>
  </si>
  <si>
    <t>Torre de Anclaje de 30º a 90º y Remate 0º a 30º, Tipo R220.2. Cuerpo Comun 1. Fabricación y Montaje</t>
  </si>
  <si>
    <t>Torre de Anclaje de 30º a 90º y Remate 0º a 30º, Tipo R220.2. Cuerpo Comun 2. Fabricación y Montaje</t>
  </si>
  <si>
    <t>Torre de Anclaje de 30º a 90º y Remate 0º a 30º, Tipo R220.2. Base H=19 m. Fabricación y Montaje</t>
  </si>
  <si>
    <t>Torre de Anclaje de 30º a 90º y Remate 0º a 30º, Tipo R220.2. Pata ±0, +2 . Fabricación y Montaje</t>
  </si>
  <si>
    <t>Torre de Anclaje de 30º a 90º y Remate 0º a 30º, Tipo R220.2. Pata ±0, +2 . Lista de Materiales</t>
  </si>
  <si>
    <t>Torre de Anclaje de 30º a 90º y Remate 0º a 30º, Tipo R220.2. Pata ±0, +2 . Plano de Diseño de Fundaciones</t>
  </si>
  <si>
    <t>Torre de Anclaje de 30º a 90º y Remate 0º a 30º, Tipo R220.2. Pata ±0, +2 . Fundación FR220.2-3. Plano de Construcción</t>
  </si>
  <si>
    <t>Torre de Anclaje de 30º a 90º y Remate 0º a 30º, Tipo R220.2. Pata ±0, +2 . Fundación FR220.2-3A. Plano de Construcción</t>
  </si>
  <si>
    <t>PROYECTO STA - 3123 "S/E POLPAICO 220 kV: Instalación Segundo Banco de AutoTransformadores 750 MVA"</t>
  </si>
  <si>
    <t>1036,06 días</t>
  </si>
  <si>
    <t>Hitos</t>
  </si>
  <si>
    <t>ENTREGA DE OFERTA</t>
  </si>
  <si>
    <t>0 días</t>
  </si>
  <si>
    <t>ASIGNACIÓN CONTRATO (CARTA INTENCIÓN)</t>
  </si>
  <si>
    <t>TERMINO DE OBRAS</t>
  </si>
  <si>
    <t>años</t>
  </si>
  <si>
    <t>2008</t>
  </si>
  <si>
    <t>248 días</t>
  </si>
  <si>
    <t>2009</t>
  </si>
  <si>
    <t>364 días</t>
  </si>
  <si>
    <t>2010</t>
  </si>
  <si>
    <t>2011</t>
  </si>
  <si>
    <t>58 días</t>
  </si>
  <si>
    <t>ING.</t>
  </si>
  <si>
    <t>PROGRAMA DE INGENIERIA</t>
  </si>
  <si>
    <t>993 días</t>
  </si>
  <si>
    <t>Carta Adjudicación de Ingeniería</t>
  </si>
  <si>
    <t>INGENIERÍA DE DISEÑO</t>
  </si>
  <si>
    <t>991 días</t>
  </si>
  <si>
    <t>Ingeniería Básica</t>
  </si>
  <si>
    <t>476,94 días</t>
  </si>
  <si>
    <t>Estudio de Antecedentes</t>
  </si>
  <si>
    <t>60 días</t>
  </si>
  <si>
    <t>Equipos Primarios, Definición y/o Validación de Características</t>
  </si>
  <si>
    <t>45 días</t>
  </si>
  <si>
    <t>Elaboración de Especificaciones Técnicas de Equipos</t>
  </si>
  <si>
    <t>30 días</t>
  </si>
  <si>
    <t>Equipos de servicios auxiliares. Definición de Características</t>
  </si>
  <si>
    <t>50 días</t>
  </si>
  <si>
    <t>Definiciones equipos de Control y Protecciones</t>
  </si>
  <si>
    <t>80 días</t>
  </si>
  <si>
    <t>Estudio de Sistema Eléctrico</t>
  </si>
  <si>
    <t>Diagramas Unilineales 500 kV y 220 kV</t>
  </si>
  <si>
    <t>35 días</t>
  </si>
  <si>
    <t>Planos Generales Electromecánicos</t>
  </si>
  <si>
    <t>75 días</t>
  </si>
  <si>
    <t>Diseño Básico de Estructuras Altas y Fundaciones</t>
  </si>
  <si>
    <t>70 días</t>
  </si>
  <si>
    <t>Estudio de Mecánica de Suelo</t>
  </si>
  <si>
    <t>Medición de Resistividad</t>
  </si>
  <si>
    <t>Topografía</t>
  </si>
  <si>
    <t>Movimiento de Tierra</t>
  </si>
  <si>
    <t>Informe de Diseño Básico</t>
  </si>
  <si>
    <t>Ingeniería de Detalle</t>
  </si>
  <si>
    <t>316 días</t>
  </si>
  <si>
    <t>PLANOS ELÉCTRICOS</t>
  </si>
  <si>
    <t>GENERALES</t>
  </si>
  <si>
    <t>26 días</t>
  </si>
  <si>
    <t>DIAGRAMAS UNILINEALES</t>
  </si>
  <si>
    <t>194 días</t>
  </si>
  <si>
    <t>40 días</t>
  </si>
  <si>
    <t>Diagrama Unilineal General. Patio 220 kV.</t>
  </si>
  <si>
    <t>Diagrama Unilineal SS/AA c.a. Incorporación de nuevos consumos de Patio 500 kV</t>
  </si>
  <si>
    <t>Diagrama Unilineal SS/AA c.a. Incorporación de nuevos consumos de Paño 220 kV</t>
  </si>
  <si>
    <t>Diagrama Unilineal SS/AA c.c. Incorporación de nuevos consumos de Patio 500 kV</t>
  </si>
  <si>
    <t>Diagrama Unilineal SS/AA c.c. Incorporación de nuevos consumos de Paño 220 kV</t>
  </si>
  <si>
    <t>DISPOSICIÓN DE EQUIPOS</t>
  </si>
  <si>
    <t>222 días</t>
  </si>
  <si>
    <t>Patio 500 kV.  Disposición de Equipos.  Planta</t>
  </si>
  <si>
    <t>Patio 500 kV.  Disposición de Equipos.  Cortes</t>
  </si>
  <si>
    <t>Patio 500 kV.  Disposición de Equipos.  Conectores para Conductor</t>
  </si>
  <si>
    <t>Patio 500 kV.  Listas de equipos y materiales.</t>
  </si>
  <si>
    <t>Disposición de equipos. Patio 500 kV. Banco de Autotransformadores Nº 2 525/220 kV. Planta</t>
  </si>
  <si>
    <t>Disposición de equipos. Patio 500 kV. Banco de Autotransformadores Nº 2 525/220 kV. Cortes y Detalles</t>
  </si>
  <si>
    <t>Disposición de equipos. Patio 500 kV. Banco de Autotransformadores Nº 2 525/220 kV. Lista</t>
  </si>
  <si>
    <t>Disposición de equipos. Patio 500 kV. Banco de Autotransformadores Nº 2 525/220 kV. Disposición Letreros.  Planta</t>
  </si>
  <si>
    <t>Disposición e interconexión de Foso Separador de Agua y Aceite Banco de Autotransformadores Nº 2</t>
  </si>
  <si>
    <t>Listas de equipos y materiales, Banco de Autotransformadores Nº 2 525/220 kV</t>
  </si>
  <si>
    <t>Disposición de equipos delta terciarios. Banco de Autotransformadores Nº 2 525/220 kV. Patio 500 kV</t>
  </si>
  <si>
    <t>Patio 220 kV. Disposición equipo primario. Planta.</t>
  </si>
  <si>
    <t>Patio 220 kV. Disposición equipo primario. Cortes y detalles.</t>
  </si>
  <si>
    <t>Patio 220 kV. Listas de equipos y materiales</t>
  </si>
  <si>
    <t>Patio 220 kV. Conjuntos de Anclajes</t>
  </si>
  <si>
    <t>DISPOSICIÓN DE FUNDACIONES</t>
  </si>
  <si>
    <t>73 días</t>
  </si>
  <si>
    <t>Disposición general de fundaciones. Paños adicionales. Patio 500 kV</t>
  </si>
  <si>
    <t>54 días</t>
  </si>
  <si>
    <t>Disposición general de fundaciones. Paño adicional. Patio 220 kV</t>
  </si>
  <si>
    <t>CANALIZACIONES</t>
  </si>
  <si>
    <t>127 días</t>
  </si>
  <si>
    <t>Patio 500 kV.  Canalizaciones Fuerza y Control.  Planta</t>
  </si>
  <si>
    <t>Canalizaciones control y fuerza en Banco Autotransformadores 525/220 kV. Cortes.</t>
  </si>
  <si>
    <t>Paño Adicional y Banco Autotransformadores Nº 2.  Disposición de Ductos y Canaletas, Detalles</t>
  </si>
  <si>
    <t>Lista de materiales canalizaciones control y fuerza en patios 500 kV</t>
  </si>
  <si>
    <t>Canalizaciones Fuerza y Control. Paño adicional en Patio 220 kV. Planta</t>
  </si>
  <si>
    <t>Disposición de ductos y cámaras. Patio 220 kV. Detalles</t>
  </si>
  <si>
    <t>MALLA DE PUESTA A TIERRA</t>
  </si>
  <si>
    <t>190 días</t>
  </si>
  <si>
    <t>33 días</t>
  </si>
  <si>
    <t>Conjuntos de Anclaje y Detalles.  Malla de Puesta a Tierra Aérea.  Patio 500 kV</t>
  </si>
  <si>
    <t>20 días</t>
  </si>
  <si>
    <t>DIAGRAMAS LÓGICOS</t>
  </si>
  <si>
    <t>28 días</t>
  </si>
  <si>
    <t xml:space="preserve">Diagrama lógico Línea 500 kV. Mando interruptor </t>
  </si>
  <si>
    <t xml:space="preserve">Diagrama lógico Línea 500 kV. Mando desconectadores </t>
  </si>
  <si>
    <t>Diagrama lógico Banco Autotransformador</t>
  </si>
  <si>
    <t xml:space="preserve">Diagrama lógico Acoplador de Barras 500 kV. Mando interruptor </t>
  </si>
  <si>
    <t xml:space="preserve">Diagrama lógico Acoplador de barras 500 kV. Mando desconectador </t>
  </si>
  <si>
    <t>Diagrama lógico Acoplador de barras 500 kV. Mando transferencia Interruptor.</t>
  </si>
  <si>
    <t>Diagrama Lógico Seccionador 500 kV</t>
  </si>
  <si>
    <t xml:space="preserve">Diagrama lógico Línea 220 kV. Mando interruptor </t>
  </si>
  <si>
    <t xml:space="preserve">Diagrama lógico Línea 220 kV. Mando desconectador </t>
  </si>
  <si>
    <t xml:space="preserve">Diagrama lógico Acoplador de Barras 220 kV. Mando interruptor </t>
  </si>
  <si>
    <t xml:space="preserve">Diagrama lógico Acoplador de barras 220 kV. Mando desconectador </t>
  </si>
  <si>
    <t>Diagrama lógico Acoplador de barras 220 kV. Mando transferencia Interruptor.</t>
  </si>
  <si>
    <t>Diagrama Lógico Seccionador 220 kV</t>
  </si>
  <si>
    <t>DIAGRAMAS ELEMENTALES DE C.A.</t>
  </si>
  <si>
    <t>23 días</t>
  </si>
  <si>
    <t>Paño 500 kV. Alimentador Principal</t>
  </si>
  <si>
    <t>21 días</t>
  </si>
  <si>
    <t>Paño 500 kV. Alimentador TT/PP</t>
  </si>
  <si>
    <t>Paño 500 kV. Alimentador TT/CC y Medida</t>
  </si>
  <si>
    <t>Paño 500 kV. T/C y Protección Diferencial de Barras</t>
  </si>
  <si>
    <t>Paño 500 kV. T/C y Protecciones</t>
  </si>
  <si>
    <t>14 días</t>
  </si>
  <si>
    <t xml:space="preserve">Paño 500 kV. Medida Remota </t>
  </si>
  <si>
    <t>7 días</t>
  </si>
  <si>
    <t>Banco de Autotransf. N° 2.  Diagrama Elemental CA.  Unidades Banco Autotransformadores</t>
  </si>
  <si>
    <t>13 días</t>
  </si>
  <si>
    <t>Banco de Autotransf. N° 2.  Diagrama Elemental CA.  Regulador de Tensión Automático</t>
  </si>
  <si>
    <t>Banco de Autotransf. N° 2. Diagrama Elemental C.A.  Alimentación Auxiliares 220 VCA</t>
  </si>
  <si>
    <t>Paño 220 kV. Alimentador Principal</t>
  </si>
  <si>
    <t>Paño 220 kV. TT/PP</t>
  </si>
  <si>
    <t>6 días</t>
  </si>
  <si>
    <t>Paño 220 kV. T/C y Protecciones</t>
  </si>
  <si>
    <t>11 días</t>
  </si>
  <si>
    <t xml:space="preserve">Paño 220 kV. Medida </t>
  </si>
  <si>
    <t xml:space="preserve">Paño 500 kV. Calefacción e Iluminación Armarios Equipos primarios </t>
  </si>
  <si>
    <t xml:space="preserve">Paño 500 kV. Alim. Motor Interruptor </t>
  </si>
  <si>
    <t xml:space="preserve">Paño 500 kV. Alim. Motor Desconectadores </t>
  </si>
  <si>
    <t xml:space="preserve">Paño 500 kV. Calefacción e Iluminación Cajas de Agrupamiento </t>
  </si>
  <si>
    <t>Paño 500 kV. Calefacción e Iluminación Armario Control, Protección, Repartidor de Cables</t>
  </si>
  <si>
    <t>Banco de Autotransf. Nº 2. Alim. Motor y calefacción Cambiador de Tomas Bajo Carga (CTBC)</t>
  </si>
  <si>
    <t>Banco de Autotransf. Nº 2. Alim. Y Control Motores Ventilación Forzada</t>
  </si>
  <si>
    <t>Banco de Autotransf. Nº 2. Calefacción e Iluminación Tablero Control Transformador</t>
  </si>
  <si>
    <t xml:space="preserve">Paño 220 kV. Calefacción e Iluminación Armarios Equipos primarios </t>
  </si>
  <si>
    <t xml:space="preserve">Paño 220 kV. Alim. Motor Interruptor </t>
  </si>
  <si>
    <t xml:space="preserve">Paño 220 kV. Alim. Motor Desconectadores </t>
  </si>
  <si>
    <t xml:space="preserve">Paño 220 kV. Calefacción e Iluminación Cajas de Agrupamiento </t>
  </si>
  <si>
    <t>Paño 220 kV. Calefacción e Iluminación Armario Control, Protección, Repartidor de Cables</t>
  </si>
  <si>
    <t>DIAGRAMAS ELEMENTALES DE C.C.</t>
  </si>
  <si>
    <t>56 días</t>
  </si>
  <si>
    <t xml:space="preserve">Paño 500 kV. Cto. Control Cierre Telecom. y Local Interruptor </t>
  </si>
  <si>
    <t>24 días</t>
  </si>
  <si>
    <t xml:space="preserve">Paño 500 kV. Cto. Control Cierre Interruptor </t>
  </si>
  <si>
    <t xml:space="preserve">Paño 500 kV. Desenganche Bob. 1 Interruptor </t>
  </si>
  <si>
    <t xml:space="preserve">Paño 500 kV. Desenganche Bob. 2 Interruptor </t>
  </si>
  <si>
    <t xml:space="preserve">Paño 500 kV. Recepción señales Teleprotección </t>
  </si>
  <si>
    <t xml:space="preserve">Paño 500 kV. Envío señales Teleprotección Prot. 1 </t>
  </si>
  <si>
    <t>Paño 500 kV. Envío señales Teleprotección Prot. 2</t>
  </si>
  <si>
    <t>Paño 500 kV. Circuito de Teleprotección Alarmas</t>
  </si>
  <si>
    <t xml:space="preserve">Paño 500 kV. Ctos. de Alarmas Interruptor </t>
  </si>
  <si>
    <t xml:space="preserve">Paño 500 kV. Circuitos Auxiliares Interruptor </t>
  </si>
  <si>
    <t>Paño 500 kV. Circuito de Control Desc. 1</t>
  </si>
  <si>
    <t>Paño 500 kV. Circuito de Control Desc. 2</t>
  </si>
  <si>
    <t>Paño 500 kV. Circuito de Control Desc. 3</t>
  </si>
  <si>
    <t xml:space="preserve">Paño 500 kV. Ctos. de Alarmas Desconectadores </t>
  </si>
  <si>
    <t>Paño 500 kV. Circuito Auxiliares Desconectadores</t>
  </si>
  <si>
    <t xml:space="preserve">Paño 500 kV. Entradas Protección Sist.1 </t>
  </si>
  <si>
    <t xml:space="preserve">Paño 500 kV. Salidas Protección Sist.1 </t>
  </si>
  <si>
    <t xml:space="preserve">Paño 500 kV. Entradas Protección Sist.2 </t>
  </si>
  <si>
    <t xml:space="preserve">Paño 500 kV. Salidas Protección Sist.2 </t>
  </si>
  <si>
    <t>Paño 500 kV. Entradas Protección (50BF)</t>
  </si>
  <si>
    <t>Paño 500 kV. Salidas Protección (50BF)</t>
  </si>
  <si>
    <t xml:space="preserve">Paño 500 kV. Cuadros de Alarmas </t>
  </si>
  <si>
    <t>Banco de Autotransf. N° 2. Diagrama Elemental C.C.  Supervisor Paralelismo Unidad 1</t>
  </si>
  <si>
    <t>Banco de Autotransf. N° 2. Diagrama Elemental C.C.  Supervisor Paralelismo Unidad 2</t>
  </si>
  <si>
    <t>Banco de Autotransf. N° 2. Diagrama Elemental C.C.  Supervisor Paralelismo Unidad 3</t>
  </si>
  <si>
    <t>Banco de Autotransf. N° 2. Diagrama Elemental C.C.  Supervisor Paralelismo Unidad Reserva</t>
  </si>
  <si>
    <t>Banco de Autotransf. N° 2. Diagrama Elemental C.C.  Señalización Unidad 1</t>
  </si>
  <si>
    <t>Banco de Autotransf. N° 2. Diagrama Elemental C.C.  Señalización Unidad 2</t>
  </si>
  <si>
    <t>Banco de Autotransf. N° 2. Diagrama Elemental C.C.  Señalización Unidad 3</t>
  </si>
  <si>
    <t>Banco de Autotransf. N° 2. Diagrama Elemental C.C.  Señalización Unidad Reserva</t>
  </si>
  <si>
    <t>Banco de Autotransf. N° 2. Diagrama Elemental C.C.  Relés de Transferencia Unidad 1</t>
  </si>
  <si>
    <t>Banco de Autotransf. N° 2. Diagrama Elemental C.C.  Relés de Transferencia Unidad 2</t>
  </si>
  <si>
    <t>Banco de Autotransf. N° 2. Diagrama Elemental C.C.  Relés de Transferencia Unidad 3</t>
  </si>
  <si>
    <t>Banco de Autotransf. N° 2. Diagrama Elemental C.C.  Alimentación 110 VCC</t>
  </si>
  <si>
    <t>Banco de Autotransf. Nº 2. Control Cambiador de Tomas Bajo Carga (CTBC)</t>
  </si>
  <si>
    <t>Banco de Autotransf. Nº 2. Mecanismo de Operación Cambiador de Tomas Bajo Carga (CTBC)</t>
  </si>
  <si>
    <t>Banco de Autotransf. Nº 2. Control Ventilación Forzada Unidad 1</t>
  </si>
  <si>
    <t>Banco de Autotransf. Nº 2. Control Ventilación Forzada Unidad 2</t>
  </si>
  <si>
    <t>Banco de Autotransf. Nº 2. Control Ventilación Forzada Unidad 3</t>
  </si>
  <si>
    <t>Banco de Autotransf. Nº 2. Medida de Temperatura Enrollados Primario</t>
  </si>
  <si>
    <t>Banco de Autotransf. Nº 2. Medida de Temperatura Enrollados Secundario</t>
  </si>
  <si>
    <t>Banco de Autotransf. Nº 2. Medida de Temperatura Enrollados Terciario</t>
  </si>
  <si>
    <t>Banco de Autotransf. Nº 2. Medida de Temperatura Enrrollados y Aceite</t>
  </si>
  <si>
    <t xml:space="preserve">Banco de Autotransf. Nº 2. Armario de Control Centralizado </t>
  </si>
  <si>
    <t>Banco de Autotransf. Nº 2. Cto. Prot. Propias del Autotransformador y 86T</t>
  </si>
  <si>
    <t>Banco de Autotransf. Nº 2. Cto. Prot. Diferencial de Transformador 87T</t>
  </si>
  <si>
    <t xml:space="preserve">Banco de Autotransf. Nº 2. Circuito de Relés Auxiliares Autotransf. De Poder </t>
  </si>
  <si>
    <t>Banco de Autotransf. Nº 2. Ctos. de Alarmas Autotransformador de Poder</t>
  </si>
  <si>
    <t xml:space="preserve">Banco de Autotransf. Nº 2. Cuadros de Alarmas </t>
  </si>
  <si>
    <t xml:space="preserve">Paño 220 kV. Cto. Control Cierre Telecom. y Local Interruptor </t>
  </si>
  <si>
    <t xml:space="preserve">Paño 220 kV. Cto. Control Cierre Interruptor </t>
  </si>
  <si>
    <t xml:space="preserve">Paño 220 kV. Desenganche Bob. 1 Interruptor </t>
  </si>
  <si>
    <t xml:space="preserve">Paño 220 kV. Desenganche Bob. 2 Interruptor </t>
  </si>
  <si>
    <t xml:space="preserve">Paño 220 kV. Recepción señales Teleprotección </t>
  </si>
  <si>
    <t>Paño 220 kV. Envío señales Teleprotección Prot. 1</t>
  </si>
  <si>
    <t>Paño 220 kV. Envío señales Teleprotección Prot. 2</t>
  </si>
  <si>
    <t>Paño 220 kV. Circuito de Teleprotección Alarmas</t>
  </si>
  <si>
    <t xml:space="preserve">Paño 220 kV. Ctos. de Alarmas Interruptor </t>
  </si>
  <si>
    <t xml:space="preserve">Paño 220 kV. Circuito de Relés Auxiliares Interruptor </t>
  </si>
  <si>
    <t xml:space="preserve">Paño 220 kV. Contactos Auxiliares Interruptor </t>
  </si>
  <si>
    <t>Paño 220 kV. Circuito de Control Desc. 1</t>
  </si>
  <si>
    <t>Paño 220 kV. Circuito de Control Desc. 2</t>
  </si>
  <si>
    <t>Paño 220 kV. Circuito de Control Desc. 3</t>
  </si>
  <si>
    <t xml:space="preserve">Paño 220 kV. Ctos. de Alarmas Desconectadores </t>
  </si>
  <si>
    <t>Paño 220 kV. Circuito de Relés Auxiliares Desconectadores</t>
  </si>
  <si>
    <t>Paño 220 kV. Contactos Auxiliares Desconectadores</t>
  </si>
  <si>
    <t xml:space="preserve">Paño 220 kV. Entradas Protección Sist.1 </t>
  </si>
  <si>
    <t>Paño 220 kV. Salidas Protección Sist.1</t>
  </si>
  <si>
    <t xml:space="preserve">Paño 220 kV. Entradas Protección Sist.2 </t>
  </si>
  <si>
    <t>Paño 220 kV. Salidas Protección Sist.2</t>
  </si>
  <si>
    <t>Paño 220 kV. Entradas Protección (50BF)</t>
  </si>
  <si>
    <t>Paño 220 kV. Salidas Protección (50BF)</t>
  </si>
  <si>
    <t xml:space="preserve">Paño 220 kV. Cuadros de Alarmas </t>
  </si>
  <si>
    <t xml:space="preserve">Paño 500 kV. Alimentadores Barras 110 V.c.c. </t>
  </si>
  <si>
    <t>Paño 500 kV. Envío señales remotas</t>
  </si>
  <si>
    <t>Paño 500 kV. Recepción señales remotas</t>
  </si>
  <si>
    <t>Paño 500 kV. Alimentadores Barras 48 V.c.c.</t>
  </si>
  <si>
    <t>Paño 500 kV. Circuito de Alarmas</t>
  </si>
  <si>
    <t xml:space="preserve">Paño 220 kV. Alimentadores Barras 110 V.c.c. </t>
  </si>
  <si>
    <t>Paño 220 kV. Envío señales remotas</t>
  </si>
  <si>
    <t>Paño 220 kV. Recepción señales remotas</t>
  </si>
  <si>
    <t>Paño 220 kV. Alimentadores Barras 48 V.c.c.</t>
  </si>
  <si>
    <t>Paño 220 kV. Circuito de Alarmas</t>
  </si>
  <si>
    <t>DIAGRAMAS DE ALAMBRADO REMOTO. PATIOS</t>
  </si>
  <si>
    <t>DIAGRAMAS DE ALAMBRADO REMOTO. CONEXIONADO ENTRE TABLEROS</t>
  </si>
  <si>
    <t>63 días</t>
  </si>
  <si>
    <t>42 días</t>
  </si>
  <si>
    <t>47 días</t>
  </si>
  <si>
    <t>FABRICACIÓN CAJAS DE AGRUPAMIENTO PATIOS</t>
  </si>
  <si>
    <t>84 días</t>
  </si>
  <si>
    <t>ALUMBRADO</t>
  </si>
  <si>
    <t>LISTADOS</t>
  </si>
  <si>
    <t>215 días</t>
  </si>
  <si>
    <t>39 días</t>
  </si>
  <si>
    <t>53 días</t>
  </si>
  <si>
    <t>PLANOS CONEXIÓN LÍNEA AÉREA</t>
  </si>
  <si>
    <t>19 días</t>
  </si>
  <si>
    <t>Plano de Planta con Trazado de Línea</t>
  </si>
  <si>
    <t>Perfil Longitudinal con ubicación de Estructuras.</t>
  </si>
  <si>
    <t>Diseño y  fabricación de torre de conexión Patio 220 kV y 2º Banco de Autotransformadores.</t>
  </si>
  <si>
    <t>Torre tipo XX . Plano de diseño.</t>
  </si>
  <si>
    <t>Torre tipo XX . Plano de diseño patas y detalles.</t>
  </si>
  <si>
    <t>Torre tipo XX . Canastillo cable guardia y cruceta.</t>
  </si>
  <si>
    <t>Torre tipo XX . Viga.</t>
  </si>
  <si>
    <t>Torre tipo XX . Estructura parte superior.</t>
  </si>
  <si>
    <t>Torre tipo XX . Estructura parte inferior.</t>
  </si>
  <si>
    <t>Torre tipo XX . Estructura cara longitudinal y marco.</t>
  </si>
  <si>
    <t>Torre tipo XX . Cuerpo comun plano de fabricacion.</t>
  </si>
  <si>
    <t>Torre tipo XX . Extension plano de fabricacion.</t>
  </si>
  <si>
    <t>Torre tipo XX . Extension patas -1m y ±0.</t>
  </si>
  <si>
    <t>Torre tipo XX . Lista de materiales</t>
  </si>
  <si>
    <t>Torre tipo XX . Proteccion antitrepado.</t>
  </si>
  <si>
    <t>Torre tipo XX . Dimensiones entre perforaciones de referencia.</t>
  </si>
  <si>
    <t>Torre tipo XX . Plantilla para montaje.</t>
  </si>
  <si>
    <t xml:space="preserve">Diseño y construcción de fundación para torre de conexión entre Patio 220 kV y 2º Banco de Autotransformadores </t>
  </si>
  <si>
    <t>Torre tipo XX . Barras de fundacion.</t>
  </si>
  <si>
    <t>Torre tipo XX . Fundacion normal por tipos de suelos. Plantas.</t>
  </si>
  <si>
    <t>PLANOS CIVILES &amp; ESTRUCTURALES</t>
  </si>
  <si>
    <t>210 días</t>
  </si>
  <si>
    <t>202 días</t>
  </si>
  <si>
    <t>Movimiento de Tierras. Diseño de Plataforma</t>
  </si>
  <si>
    <t>DISEÑO DE ESTRUCTURAS</t>
  </si>
  <si>
    <t>67 días</t>
  </si>
  <si>
    <t>Diseño y  fabricación de estructura para marco de líneas. Paños adicionales. Patio 500 kV</t>
  </si>
  <si>
    <t>Marco de líneas 500 kV. Plano de diseño.</t>
  </si>
  <si>
    <t>Marco de líneas 500 kV. Extensión. Fabricación y montaje.</t>
  </si>
  <si>
    <t>Marco de líneas 500 kV. Pilar Tramos 1 y 2. Fabricación y montaje.</t>
  </si>
  <si>
    <t>Marco de líneas 500 kV. Pilar tramos 3 y 4. Fabricación y montaje.</t>
  </si>
  <si>
    <t>Marco de líneas 500kV. Pilar Tramo 5. Fabricación y montaje.</t>
  </si>
  <si>
    <t>Marco de líneas 500 kV. Viga Sup. Tramos 1 y 2. Fabricación y montaje.</t>
  </si>
  <si>
    <t>Marco de líneas 500 kV. Viga superior. Tramo 3. Fabricación y montaje.</t>
  </si>
  <si>
    <t>Marco de líneas 500 kV. Lista de Materiales. Fabricación y montaje.</t>
  </si>
  <si>
    <t>Diseño y  fabricación de estructura auxiliar para Banco Nº 2 de Autotransformadores. Patio 500 kV</t>
  </si>
  <si>
    <t>Marco auxiliar 500 kV. Plano de diseño.</t>
  </si>
  <si>
    <t>Marco auxiliar 500 kV. Extensión. Fabricación y montaje.</t>
  </si>
  <si>
    <t>Marco auxiliar 500 kV. Pilar Tramos 1 y 2. Fabricación y montaje.</t>
  </si>
  <si>
    <t>Marco auxiliar 500 kV. Pilar tramos 3 y 4. Fabricación y montaje.</t>
  </si>
  <si>
    <t>Marco auxiliar 500kV. Pilar Tramo 5. Fabricación y montaje.</t>
  </si>
  <si>
    <t>Marco auxiliar 500 kV. Viga Sup. Tramos 1 y 2. Fabricación y montaje.</t>
  </si>
  <si>
    <t>Marco auxiliar 500 kV. Viga superior. Tramo 3. Fabricación y montaje.</t>
  </si>
  <si>
    <t>Marco auxiliar 500 kV. Lista de Materiales. Fabricación y montaje.</t>
  </si>
  <si>
    <t>Diseño y  fabricación de estructura para marco de barras. Paños adicionales. Patio 500 kV</t>
  </si>
  <si>
    <t>Estructura Marco de Barras 500 kV - Plano de Diseño.</t>
  </si>
  <si>
    <t>Marco de barras 500 kV. Pilar. Cuerpo superior. Fabricación y montaje.</t>
  </si>
  <si>
    <t>Marco de barras 500 kV. Pilar. Cuerpo inferior. Fabricación y montaje.</t>
  </si>
  <si>
    <t>Marco de barras 500 kV. Viga. Tramos 1 y 2. Fabricación y montaje.</t>
  </si>
  <si>
    <t>Marco de barras 500 kV. Viga. Tramo 3. Fabricación y montaje.</t>
  </si>
  <si>
    <t>Marco de barras 500 kV. Lista de materiales. Fabricación y montaje.</t>
  </si>
  <si>
    <t>Diseño y  fabricación de estructura soporte para desconectador pantógrafo. Paños adicionales. Patio 500 kV</t>
  </si>
  <si>
    <t>Diseño y  fabricación de estructura soporte para desconectador semipantógrafo. Paños adicionales. Patio 500 kV</t>
  </si>
  <si>
    <t>Diseño y  fabricación de estructura soporte para desconectadores. Paño adicional. Patio 220 kV</t>
  </si>
  <si>
    <t>Diseño y  fabricación de estructura soporte para transformador de corriente. Paños adicionales. Patio 500 kV</t>
  </si>
  <si>
    <t>Diseño y  fabricación de estructura soporte para transformador de corriente. Paño adicional. Patio 220 kV</t>
  </si>
  <si>
    <t>Diseño y  fabricación de estructura soporte para transformador de potencial. Paños adicionales. Patio 500 kV</t>
  </si>
  <si>
    <t>Diseño y  fabricación de estructura soporte para transformador de potencial. Paño adicional. Patio 220 kV</t>
  </si>
  <si>
    <t>Diseño y  fabricación de estructura soporte para aislador de pedestal. Paños adicionales. Patio 500 kV</t>
  </si>
  <si>
    <t>Diseño y  fabricación de estructura soporte para aislador de pedestal. Paño adicional. Patio 220 kV</t>
  </si>
  <si>
    <t>Diseño y  fabricación de estructura soporte para pararrayos. Paños adicionales. Patio 500 kV</t>
  </si>
  <si>
    <t>Diseño y  fabricación de estructura soporte para pararrayos. Paño adicional. Patio 220 kV</t>
  </si>
  <si>
    <t>Diseño y  fabricación de estructura soporte para configuración delta de los terciarios de los autotransformadores. Patio 66 kV</t>
  </si>
  <si>
    <t>Diseño y  fabricación de estructura soporte para Desconectador. Patio 66 kV</t>
  </si>
  <si>
    <t>Diseño y  fabricación de estructura soporte para Transformador de Potencial. Patio 66 kV</t>
  </si>
  <si>
    <t>Diseño y  fabricación de estructura soporte para Pararrayos. Patio 66 kV</t>
  </si>
  <si>
    <t>Diseño y  fabricación de estructura soporte para Aislador de Pedestal. Patio 66 kV</t>
  </si>
  <si>
    <t>DISEÑO DE FUNDACIONES</t>
  </si>
  <si>
    <t>81 días</t>
  </si>
  <si>
    <t>Diseño y  construcción de fundación para interruptor de poder. Paños adicionales. Patio 500 kV</t>
  </si>
  <si>
    <t>Diseño y  construcción de fundación para interruptor de poder. Paños adicional. Patio 220 kV</t>
  </si>
  <si>
    <t>Diseño y  construcción de fundación para autotransformadores Banco Nº 2.  Patio 500 kV</t>
  </si>
  <si>
    <t>Autotransformador Banco Nº2. Patio 500 kV. Fundación.</t>
  </si>
  <si>
    <t>Autotransformador Banco Nº2. Patio 500 kV. Pileta colectora.</t>
  </si>
  <si>
    <t>Autotransformador Banco Nº2. Patio 500 kV. Cajas de anclaje.</t>
  </si>
  <si>
    <t>Diseño y  construcción de sistema de captación y foso separador de aceite. Paños adicionales . Patio 500 kV</t>
  </si>
  <si>
    <t>Banco autotransformadores 500 kV. Foso separador agua-aceite. Planta, cortes y detalles.</t>
  </si>
  <si>
    <t>Sistema de Drenaje de Aceite.  Plantas y Cortes.  Dimensiones y Armaduras</t>
  </si>
  <si>
    <t>Diseño y  construcción muros cortafuegos. Banco Autotransformadores Nº 2. Patio 500 kV</t>
  </si>
  <si>
    <t>Diseño y  construcción de fundaciones para marco de líneas. Paños adicionales. Patio 500 kV</t>
  </si>
  <si>
    <t>Diseño y  construcción de fundaciones para marco auxiliar. Banco autotransformadores Nº 2. Patio 500 kV</t>
  </si>
  <si>
    <t>Diseño y  construcción de fundaciones para marco de barras. Paños adicionales. Patio 500 kV</t>
  </si>
  <si>
    <t>Diseño y  construcción de fundaciones para desconectador. Paños adicionales. Patio 500 kV</t>
  </si>
  <si>
    <t>Diseño y  construcción de fundaciones para desconectador. Paño adicional. Patio 220 kV</t>
  </si>
  <si>
    <t>Diseño y  construcción de fundaciones para transformador de corriente. Paños adicionales. Patio 500 kV</t>
  </si>
  <si>
    <t>Diseño y  construcción de fundaciones para transformador de corriente. Paño adicional. Patio 220 kV</t>
  </si>
  <si>
    <t>Diseño y  construcción de fundaciones para transformador de potencial. Paños adicionales. Patio 500 kV</t>
  </si>
  <si>
    <t>Diseño y  construcción de fundaciones para transformador de potencial. Paño adicional. Patio 220 kV</t>
  </si>
  <si>
    <t>Diseño y  construcción de fundaciones para aislador de pedestal. Paños adicionales. Patio 500 kV</t>
  </si>
  <si>
    <t>Diseño y  construcción de fundaciones para aislador de pedestal. Paño adicional. Patio 220 kV</t>
  </si>
  <si>
    <t>Diseño y  construcción de fundaciones para pararrayos. Paños adicionales. Patio 500 kV</t>
  </si>
  <si>
    <t>Diseño y  construcción de fundaciones para pararrayos. Paño adicional. Patio 220 kV</t>
  </si>
  <si>
    <t>Diseño y  construcción de fundaciones estructura de configuración delta  de los terciarios de los autotransformadores. Patio 66 kV</t>
  </si>
  <si>
    <t>Diseño y  construcción de fundaciones para Desconectador. Patio 66 kV</t>
  </si>
  <si>
    <t>Diseño y  construcción de fundaciones para Transformador de Potencial. Patio 66 kV</t>
  </si>
  <si>
    <t>Diseño y  construcción de fundaciones para Pararrayos. Patio 66 kV</t>
  </si>
  <si>
    <t>Diseño y  construcción de fundaciones para Aislador de Pedestal. Patio 66 kV</t>
  </si>
  <si>
    <t>MEMORIAS DE CÁLCULO</t>
  </si>
  <si>
    <t>208 días</t>
  </si>
  <si>
    <t>MEMORIAS DE CÁLCULO ELÉCTRICAS</t>
  </si>
  <si>
    <t>MEMORIAS DE CÁLCULO CIVILES &amp; ESTRUCTURALES</t>
  </si>
  <si>
    <t>27 días</t>
  </si>
  <si>
    <t>Cálculo estructural para marco de líneas. Paños adicionales. Patio 500 kV</t>
  </si>
  <si>
    <t>Cálculo estructural para marco auxiliar Banco Autotransformadores Nº 2. Patio 500 kV</t>
  </si>
  <si>
    <t>Cálculo estructural para marco de barras. Paños adicionales. Patio 500 kV</t>
  </si>
  <si>
    <t>Cálculo estructural para soporte desconectadores. Paños adicionales. Patio 500 kV</t>
  </si>
  <si>
    <t>Cálculo estructural para soporte desconectadores. Paño adicional. Patio 220 kV</t>
  </si>
  <si>
    <t>25 días</t>
  </si>
  <si>
    <t>Cálculo estructural para soporte desconectadores. Patio 66 kV</t>
  </si>
  <si>
    <t>Cálculo estructural para soporte transformadores de corriente. Paños adicionales. Patio 500 kV</t>
  </si>
  <si>
    <t>Cálculo estructural para soporte transformadores de corriente. Paño adicional. Patio 220 kV</t>
  </si>
  <si>
    <t>Cálculo estructural para soporte transformadores de potencial. Paños adicionales. Patio 500 kV</t>
  </si>
  <si>
    <t>Cálculo estructural para soporte transformadores de potencial. Paño adicional. Patio 220 kV</t>
  </si>
  <si>
    <t>Cálculo estructural para soporte transformadores de potencial. Patio 66 kV</t>
  </si>
  <si>
    <t>Cálculo estructural para soporte pararrayos. Paños adicionales. Patio 500 kV</t>
  </si>
  <si>
    <t>Cálculo estructural para soporte pararrayos. Paño adicional. Patio 220 kV</t>
  </si>
  <si>
    <t>Cálculo estructural para soporte pararrayos. Patio 66 kV</t>
  </si>
  <si>
    <t>Cálculo estructural para soporte aisladores de pedestal. Paños adicionales. Patio 500 kV</t>
  </si>
  <si>
    <t>Cálculo estructural para soporte aisladores de pedestal. Paño adicional. Patio 220 kV</t>
  </si>
  <si>
    <t>Cálculo estructural para soporte aisladores de pedestal. Patio 66 kV</t>
  </si>
  <si>
    <t>Cálculo estructural para estructura configuración delta de los terciarios de los autotransformadores. Patio 500 kV</t>
  </si>
  <si>
    <t>41 días</t>
  </si>
  <si>
    <t>Cálculo estructural para muros cortafuegos. Paños adicionales. Patio 500 kV</t>
  </si>
  <si>
    <t>Cálculo de fundaciones  para marco de líneas. Paños adicionales. Patio 500 kV</t>
  </si>
  <si>
    <t>Cálculo de fundaciones  para marco auxiliar Banco de Autotransformadores Nº 2. Patio 500 kV</t>
  </si>
  <si>
    <t>Cálculo de fundaciones  para marco de barras. Paños adicionales. Patio 500 kV</t>
  </si>
  <si>
    <t>Cálculo de fundaciones para soporte desconectadores. Paños adicionales. Patio 500 kV</t>
  </si>
  <si>
    <t>Cálculo de fundaciones  para soporte desconectadores. Paño adicional. Patio 220 kV</t>
  </si>
  <si>
    <t>Cálculo de fundación para soporte transformadores de corriente. Paños adicionales. Patio 500 kV</t>
  </si>
  <si>
    <t>Cálculo de fundación  para soporte transformadores de corriente. Paño adicional. Patio 220 kV</t>
  </si>
  <si>
    <t>Cálculo de fundación para soporte transformadores de potencial. Paños adicionales. Patio 500 kV</t>
  </si>
  <si>
    <t>Cálculo de fundación  para soporte transformadores de potencial. Paño adicional. Patio 220 kV</t>
  </si>
  <si>
    <t>Cálculo de fundación para soporte de pararrayos. Paños adicionales. Patio 500 kV</t>
  </si>
  <si>
    <t>Cálculo de fundación  para soporte de pararrayos. Paño adicional. Patio 220 kV</t>
  </si>
  <si>
    <t>Cálculo de fundación para soporte aisladores de pedestal. Paños adicionales. Patio 500 kV</t>
  </si>
  <si>
    <t>Cálculo de fundación  para soporte aisladores de pedestal. Paño adicional. Patio 220 kV</t>
  </si>
  <si>
    <t>Cálculo de fundaciones para estructura configuración delta de los terciarios de los autotransformadores. Patio 500 kV</t>
  </si>
  <si>
    <t>Cálculo de fundación para interruptores de poder. Paños adicionales. Patio 500 kV</t>
  </si>
  <si>
    <t>Cálculo de fundación  para interruptores de poder. Paño adicional. Patio 220 kV</t>
  </si>
  <si>
    <t>Cálculo de fundación autotransformadores. Banco Nº 2. Patio 500 kV</t>
  </si>
  <si>
    <t>INFORMES TÉCNICOS</t>
  </si>
  <si>
    <t>172 días</t>
  </si>
  <si>
    <t>Estudio de Coordinación de Aislamiento</t>
  </si>
  <si>
    <t>Estudio de Determinacion de Cte. De Tiempo Primaria en TT/CC</t>
  </si>
  <si>
    <t>Planos y Documentos As-Built</t>
  </si>
  <si>
    <t>100 días</t>
  </si>
  <si>
    <t>ESTUDIO AMBIENTAL;  DECLARACIONES y ADENDAS</t>
  </si>
  <si>
    <t>180 días</t>
  </si>
  <si>
    <t>APROBACION Y RESOLUCIÓN MEDIO AMBIENTAL</t>
  </si>
  <si>
    <t>PROGRAMA GENERAL DE SUMINISTROS</t>
  </si>
  <si>
    <t>741,94 días</t>
  </si>
  <si>
    <t>SUMINISTROS DE MATERIALES Y EQUIPOS</t>
  </si>
  <si>
    <t>EQUIPOS DE PATIO</t>
  </si>
  <si>
    <t>EMISION OC TRANSFORMADORES DE PODER</t>
  </si>
  <si>
    <t>EMISION OC EQUIPOS MANIOBRA PATIO</t>
  </si>
  <si>
    <t>AUTO-TRANSFORMADORES 750 MVA</t>
  </si>
  <si>
    <t>668 días</t>
  </si>
  <si>
    <t>INTERRUPTORE  550 kV (SF6)</t>
  </si>
  <si>
    <t>305 días</t>
  </si>
  <si>
    <t>INTERRUPTOR DE 245 kV (SF6)</t>
  </si>
  <si>
    <t>284 días</t>
  </si>
  <si>
    <t>DESCONECTADORES 550 kV, 245 kV y 66 kV</t>
  </si>
  <si>
    <t>TRANSFORMADORES DE CORRIENTE 550 kV</t>
  </si>
  <si>
    <t>303 días</t>
  </si>
  <si>
    <t>TRANSFORMADORES POTENCIALDE 550 kV</t>
  </si>
  <si>
    <t>358 días</t>
  </si>
  <si>
    <t>TRANSFORMADORES DE CORRIENTE  Y POTENCIAL  PARA SISTEMAS DE 245 kV</t>
  </si>
  <si>
    <t>243 días</t>
  </si>
  <si>
    <t>PARARRAYOS PARA SISTEMAS 550 kV, DE 245 kV Y DE 66 kV</t>
  </si>
  <si>
    <t>231 días</t>
  </si>
  <si>
    <t>AISLADORES DE PEDESTAL PARA SISTEMAS 550 kV - 245 kV.</t>
  </si>
  <si>
    <t>246 días</t>
  </si>
  <si>
    <t>EQUIPOS DE PROTECCION, REGISTRO DE FALLAS y CONTROL</t>
  </si>
  <si>
    <t>304 días</t>
  </si>
  <si>
    <t>OTROS SUMINISTROS</t>
  </si>
  <si>
    <t>257 días</t>
  </si>
  <si>
    <t>CABLES DE PODER DE 66 kV, TERMINACIONES (MUFAS)</t>
  </si>
  <si>
    <t>123 días</t>
  </si>
  <si>
    <t>CABLES DE CONTROL Y DE FUERZA DE BAJA TENSION</t>
  </si>
  <si>
    <t>160 días</t>
  </si>
  <si>
    <t>CONECTORES AT DE EQUIPOS</t>
  </si>
  <si>
    <t>174 días</t>
  </si>
  <si>
    <t>CABLE DE ALUMINIO</t>
  </si>
  <si>
    <t>193 días</t>
  </si>
  <si>
    <t>CABLE MALLA A TIERRA y ACCESORIOS (MOLDES Y SOLDADURAS)</t>
  </si>
  <si>
    <t xml:space="preserve">ESTRUCTURAS ALTAS </t>
  </si>
  <si>
    <t>165 días</t>
  </si>
  <si>
    <t>ESTRUCTURAS BAJAS DE EQUIPOS</t>
  </si>
  <si>
    <t>140 días</t>
  </si>
  <si>
    <t>HERRAJES Y AISLADORES DE PATIO</t>
  </si>
  <si>
    <t>161 días</t>
  </si>
  <si>
    <t>CONDUIT Y CANALIZACIONES DE PATIOS</t>
  </si>
  <si>
    <t>SUMINISTROS TORRE INTERCONEXIÓN DE PAÑOS</t>
  </si>
  <si>
    <t>92 días</t>
  </si>
  <si>
    <t>TORRE</t>
  </si>
  <si>
    <t>77 días</t>
  </si>
  <si>
    <t>CADENAS Y HERRAJES</t>
  </si>
  <si>
    <t>OBRAS</t>
  </si>
  <si>
    <t>INSTALACION DE FAENA</t>
  </si>
  <si>
    <t>15 días</t>
  </si>
  <si>
    <t>Movilización a Obras</t>
  </si>
  <si>
    <t>3 días</t>
  </si>
  <si>
    <t>Instalación de faenas de Cobra e ITO</t>
  </si>
  <si>
    <t>12 días</t>
  </si>
  <si>
    <t>PROGRAMA DE EJECUCIÓN OBRAS DE SS/EE</t>
  </si>
  <si>
    <t>413 días</t>
  </si>
  <si>
    <t>OBRAS TRANSFORMACIÓN PAÑO LINEA - PAÑO DE AUTO TRANSFORMADORES PATIO  245 kV.</t>
  </si>
  <si>
    <t>89 días</t>
  </si>
  <si>
    <t>Entrega de AT para retiro de Chicotes y equipos existentes</t>
  </si>
  <si>
    <t>4 días</t>
  </si>
  <si>
    <t>Aprobacion de AT Local</t>
  </si>
  <si>
    <t>DESCONEXIÓN Y RETIRO DE CONDUCTORES ALIMENTAN PAÑO 245 Kv.</t>
  </si>
  <si>
    <t>5 días</t>
  </si>
  <si>
    <t xml:space="preserve">RETIRO DE EQUIPOS Y CONDUCTORES </t>
  </si>
  <si>
    <t>37 días</t>
  </si>
  <si>
    <t>RETIRO DE ESTRUCTURAS  DE EQUIPOS</t>
  </si>
  <si>
    <t>DEMOLICIÓN DE FUNDACIÓNES EXISTENTES</t>
  </si>
  <si>
    <t>READECUACIÓN DE TERRENO</t>
  </si>
  <si>
    <t>MALLA A TIERRA</t>
  </si>
  <si>
    <t>OBRAS CIVILES PATIO DE 550KV Y 245 KV</t>
  </si>
  <si>
    <t>279 días</t>
  </si>
  <si>
    <t>RETIRO DE CERCO EXISTENTE, RETIRO DE VEGETACION Y CAMINO</t>
  </si>
  <si>
    <t>17 días</t>
  </si>
  <si>
    <t>RETIRO DE GRAVILLA PATIO DE 550 KV</t>
  </si>
  <si>
    <t>AMPLIACIÓN PLATAFORMA PERIMETRAL PATIO DE 550 kV.</t>
  </si>
  <si>
    <t>PREPARACIÓN TERRENO SECTOR TORRE INTERCONEXIÓN</t>
  </si>
  <si>
    <t xml:space="preserve">FUNDACION TORRE </t>
  </si>
  <si>
    <t xml:space="preserve">MALLA A TIERRA e INTERCONEXIONES </t>
  </si>
  <si>
    <t>Ampliación Malla a Tierra Patio de 550 kV</t>
  </si>
  <si>
    <t>FUNDACIONES BASES TRANSF. Y MUROS</t>
  </si>
  <si>
    <t>132 días</t>
  </si>
  <si>
    <t>FUNDACIONES AUTO TRANSFORMADORES</t>
  </si>
  <si>
    <t>105 días</t>
  </si>
  <si>
    <t>Fundación Nº1 Adyacente a la Existente</t>
  </si>
  <si>
    <t>Fundación Nº2  Intermedia</t>
  </si>
  <si>
    <t>Fundación Nº3 Sector termino plataforma</t>
  </si>
  <si>
    <t xml:space="preserve"> CONSTRUCCIÓN MUROS CORTA FUEGOS</t>
  </si>
  <si>
    <t>FUNDACIONES DE ESTRUCTURAS ALTAS  550 KV</t>
  </si>
  <si>
    <t>85 días</t>
  </si>
  <si>
    <t>FUNDACIÓN  ESTRUCTURAS BAJAS-EQUIPOS PATIO DE 550 kV.</t>
  </si>
  <si>
    <t>Interruptor 550 kV</t>
  </si>
  <si>
    <t>Desconectadores</t>
  </si>
  <si>
    <t>Transformadores de Corriente</t>
  </si>
  <si>
    <t>Transformadores de Potencial</t>
  </si>
  <si>
    <t>Aisladores de Pedestal</t>
  </si>
  <si>
    <t>Pararrayos</t>
  </si>
  <si>
    <t>FUNDACIÓN  ESTRUCTURAS PATIO DE 245 kV.</t>
  </si>
  <si>
    <t>Fundación Marco de LAT</t>
  </si>
  <si>
    <t>Interruptor 245 kV</t>
  </si>
  <si>
    <t>55 días</t>
  </si>
  <si>
    <t>Trnaformadores de Corriente</t>
  </si>
  <si>
    <t xml:space="preserve"> FOSO DE ACEITE</t>
  </si>
  <si>
    <t xml:space="preserve">CONTRUCCIÓN DE CANALETAS DE PATIO + BANDEJAS </t>
  </si>
  <si>
    <t>120 días</t>
  </si>
  <si>
    <t>MONTAJES Y/O INSTALACIONES</t>
  </si>
  <si>
    <t>189 días</t>
  </si>
  <si>
    <t>MONTAJE TRAT. ACEITE Y ARMADO DE AUTO-TRANSFORMADORES</t>
  </si>
  <si>
    <t>78 días</t>
  </si>
  <si>
    <t>Montaje Autotransformadores Sobre Fundaciones</t>
  </si>
  <si>
    <t>Instalación Maq. De Tratamiento y Estanques Auxiliares</t>
  </si>
  <si>
    <t>8 días</t>
  </si>
  <si>
    <t>Tratamiento Aceite (aprox. 83.000 lts x unidad)</t>
  </si>
  <si>
    <t>Montaje de Piezas (Radiadores, Ventiladores, Bushings, etc.)</t>
  </si>
  <si>
    <t>Vacío del Transformador</t>
  </si>
  <si>
    <t>10 días</t>
  </si>
  <si>
    <t>Llenado y Recirculado de Aceite en Autotransformadores</t>
  </si>
  <si>
    <t xml:space="preserve">MONTAJE  ESTRUCTURAS PATIO DE 550 kV. </t>
  </si>
  <si>
    <t>61 días</t>
  </si>
  <si>
    <t>Montaje De Estructuras Altas (Marcos de Línea y Marcos de Barra)</t>
  </si>
  <si>
    <t>Montaje De Estructuras Equipos</t>
  </si>
  <si>
    <t>MONTAJE  ESTRUCTURAS PATIO 245 kV</t>
  </si>
  <si>
    <t>Montaje De Estructuras Altas (Marcos de Línea)</t>
  </si>
  <si>
    <t>MONTAJE DE TORRE INTERCONEXIÓN</t>
  </si>
  <si>
    <t xml:space="preserve">INSTALACIÓN DE AISLACION Y BARRAS AREAS  550 kV </t>
  </si>
  <si>
    <t>INSTALACIÓN DE AISLACION Y BARRAS AREAS  245 kV.</t>
  </si>
  <si>
    <t xml:space="preserve">INSTALACIÓN DE CADENAS, HERRAJES  CONDUCTORES TORRE INTERCONEXIÓN </t>
  </si>
  <si>
    <t>MONTAJE DE EQUIPOS PATIO DE 500 kV</t>
  </si>
  <si>
    <t>61,94 días</t>
  </si>
  <si>
    <t>Presentación AT Montaje Patio Energizado</t>
  </si>
  <si>
    <t>Aprobación de AT Montaje Equipos patio de 245 Kv</t>
  </si>
  <si>
    <t>MONTAJE DE EQUIPOS PATIO 245 kV</t>
  </si>
  <si>
    <t>INSTALACIÓN DE CONDUCTORES DE FUERZA Y CONTROL 550 KV</t>
  </si>
  <si>
    <t>90 días</t>
  </si>
  <si>
    <t>INSTALACIÓN DE CONDUCTORES DE FUERZA Y CONTROL245 KV</t>
  </si>
  <si>
    <t>31 días</t>
  </si>
  <si>
    <t>SISTEMA DE 550 KV</t>
  </si>
  <si>
    <t>198,06 días</t>
  </si>
  <si>
    <t xml:space="preserve">PRUEBAS  INDIVIDUALES EQUIPOS PRIMARIOS DE PATIO 550  KV </t>
  </si>
  <si>
    <t>52,94 días</t>
  </si>
  <si>
    <t>PRUEBAS INTERRUPTORES</t>
  </si>
  <si>
    <t>Medición de Resistencia de Aislación</t>
  </si>
  <si>
    <t>1 día</t>
  </si>
  <si>
    <t>Factor de Potencia de Pérdidas</t>
  </si>
  <si>
    <t>Resistencia de Contactos</t>
  </si>
  <si>
    <t>Análisis de humedad del gas SF6</t>
  </si>
  <si>
    <t>Estanqueidad (fuga de gas SF6)</t>
  </si>
  <si>
    <t>2 días</t>
  </si>
  <si>
    <t>Verificación de umbrales de densímetro de monitoreo de gas SF6</t>
  </si>
  <si>
    <t>PRUEBAS DESCONECTADORES</t>
  </si>
  <si>
    <t>Resistencia de Aislación</t>
  </si>
  <si>
    <t>Penetración de contactos</t>
  </si>
  <si>
    <t>TRANSFORMADORES DE CORRIENTE</t>
  </si>
  <si>
    <t>Resistencia de Enrollados</t>
  </si>
  <si>
    <t>Resistencia de Contactos (Unión cable-conector-terminal)</t>
  </si>
  <si>
    <t>Relación de Transformación, Polaridad</t>
  </si>
  <si>
    <t>Curvas de Saturación</t>
  </si>
  <si>
    <t>Revisión y Ajuste de Indicador de Nivel de Aceite</t>
  </si>
  <si>
    <t>TRANSFORMADORES DE POTENCIAL</t>
  </si>
  <si>
    <t>Factor de Potencia de Aislación</t>
  </si>
  <si>
    <t>PARARRAYOS</t>
  </si>
  <si>
    <t>Corriente de Fuga (de acuerdo con voltaje MCOV de los PPRR)</t>
  </si>
  <si>
    <t>Operación de contador de descarga</t>
  </si>
  <si>
    <t>AISLADORES DE PEDESTAL</t>
  </si>
  <si>
    <t>Aislación</t>
  </si>
  <si>
    <t>PRUEBAS TRANSFORMADORES DESFASADORES (2 Unidades)</t>
  </si>
  <si>
    <t>Pruebas de resistencia de aislamiento</t>
  </si>
  <si>
    <t>Pruebas de relación de Transformación</t>
  </si>
  <si>
    <t>Pruebas de regidez dieléctrica del aceite</t>
  </si>
  <si>
    <t>Pruebas de factor de potencia a Devanados</t>
  </si>
  <si>
    <t>Pruebas de resistencia ohmica</t>
  </si>
  <si>
    <t>TRABAJOS SISTEMA DE CONTROL, PROTECCIONES Y COMUNICACIONES SISTEMA 550 KV</t>
  </si>
  <si>
    <t>168,06 días</t>
  </si>
  <si>
    <t>Instalaciones</t>
  </si>
  <si>
    <t>115,06 días</t>
  </si>
  <si>
    <t>Presentación AT  Instalación de Tableros</t>
  </si>
  <si>
    <t xml:space="preserve">Aprobación AT </t>
  </si>
  <si>
    <t>Instalaciones y Conexión a Tablero de Fuerza CC y CA</t>
  </si>
  <si>
    <t>Instalación de Tableros de Control</t>
  </si>
  <si>
    <t>Instalación de Tableros de Pretecciones Sistema 1 y 2</t>
  </si>
  <si>
    <t>Conexionado de Conductores de Patio en Tableros</t>
  </si>
  <si>
    <t>Pruebas Operacionales (SAT)</t>
  </si>
  <si>
    <t>PRUEBAS ESQUEMAS DE CONTROL</t>
  </si>
  <si>
    <t>Pruebas de Maniobra (Controlador de Paños y Autotransformadores)</t>
  </si>
  <si>
    <t>Pruebas de Cierre de Int. En Condiciones de Sincronismo</t>
  </si>
  <si>
    <t>Prueba de Transferencia entre Barras</t>
  </si>
  <si>
    <t>PRUEBAS ESQUEMAS DE PROTECCIÓN</t>
  </si>
  <si>
    <t>Prueba de Medida de Variables</t>
  </si>
  <si>
    <t>Pruebas de pick-up, drop-out y Elementos de Protección</t>
  </si>
  <si>
    <t>Prueba Tiempos de Operación</t>
  </si>
  <si>
    <t>Prueba de Elementos Diferenciales</t>
  </si>
  <si>
    <t>Prueba de Funciones Lógicas</t>
  </si>
  <si>
    <t>Prueba de Disparo Real a Interruptores (c / simulación de fallas)</t>
  </si>
  <si>
    <t>Prueba Oscilografías y Registro de Fallas</t>
  </si>
  <si>
    <t>PRUEBAS ESQUEMAS DE SUPERVISION</t>
  </si>
  <si>
    <t>Pruebas Cuadro Alarmas</t>
  </si>
  <si>
    <t>Medidores</t>
  </si>
  <si>
    <t>PRUEBAS SIST. COMUNICACIÓN y SCADA</t>
  </si>
  <si>
    <t>Pruebas de Sincronización Horaria (GPS)</t>
  </si>
  <si>
    <t>Prueba Red de Comunicaciones e Id. De Equipos</t>
  </si>
  <si>
    <t>Prueba de Variables en SCADA (verificación mapa de memoria disp. IEC61850)</t>
  </si>
  <si>
    <t>Prueba de Control desde SCADA</t>
  </si>
  <si>
    <t>PUESTA EN SERVICIO SISTEMA 550 KV</t>
  </si>
  <si>
    <t>Energización Patio 550 KV</t>
  </si>
  <si>
    <t>Elaboración AT Energización</t>
  </si>
  <si>
    <t>Entrega de AT para energización</t>
  </si>
  <si>
    <t>Entrega de Protocolos de Pruebas al CDEC</t>
  </si>
  <si>
    <t>Aprobación de AT</t>
  </si>
  <si>
    <t>Energización y Puesta en Servicio Patio 550 KV</t>
  </si>
  <si>
    <t>SISTEMA DE 245 KV</t>
  </si>
  <si>
    <t>192 días</t>
  </si>
  <si>
    <t xml:space="preserve">PRUEBAS  INDIVIDUALES EQUIPOS PRIMARIOS DE PATIO 245  KV </t>
  </si>
  <si>
    <t>Trabajos Sistema Control, Protecciones y Comunicaciones Paño de 245 KV</t>
  </si>
  <si>
    <t>157 días</t>
  </si>
  <si>
    <t>Presentación AT  Trabajos en Tableros energizados</t>
  </si>
  <si>
    <t>Instalaciones en Tablero RI-2</t>
  </si>
  <si>
    <t>Conexiones a RTU Existente</t>
  </si>
  <si>
    <t>Instalación de Equipos de Control</t>
  </si>
  <si>
    <t>Instalación de Protecciones paño y Dif. Barras</t>
  </si>
  <si>
    <t>Pruebas de Maniobra (Controlador de Paños)</t>
  </si>
  <si>
    <t>PUESTA EN SERVICIO SISTEMA 245 KV</t>
  </si>
  <si>
    <t>Energización Patio  245  KV</t>
  </si>
  <si>
    <t>Energización y Puesta en Servicio Patio 245 KV</t>
  </si>
  <si>
    <t>FECHA LÍMITE TERMINO DE OBRAS</t>
  </si>
  <si>
    <t>LLEGADA DE AUTO TRANSFORMADOR</t>
  </si>
  <si>
    <t>CUADRO DE AVANCE DE OBRAS CIVILES SEGÚN HITO DEL 26-01-2010</t>
  </si>
  <si>
    <t>Programado 
a la Fecha</t>
  </si>
  <si>
    <t>Real 
a la Fecha</t>
  </si>
  <si>
    <t>A la Fecha</t>
  </si>
  <si>
    <t>Listado de Fundaciones</t>
  </si>
  <si>
    <t>Items</t>
  </si>
  <si>
    <t>Codigo</t>
  </si>
  <si>
    <t>Fundación</t>
  </si>
  <si>
    <t>Días</t>
  </si>
  <si>
    <t>Fechas Programadas</t>
  </si>
  <si>
    <t>% 
Peso Relativo</t>
  </si>
  <si>
    <t>Días Trancurridos</t>
  </si>
  <si>
    <t>% Avance General
Programado</t>
  </si>
  <si>
    <t>Avace Acumulado Programado</t>
  </si>
  <si>
    <t>% Avance General
Real</t>
  </si>
  <si>
    <t>DELTA</t>
  </si>
  <si>
    <t>Avace Acumulado Real</t>
  </si>
  <si>
    <t>Desviación</t>
  </si>
  <si>
    <t xml:space="preserve">Inicio </t>
  </si>
  <si>
    <t>Fín</t>
  </si>
  <si>
    <t>Avance Absoluto</t>
  </si>
  <si>
    <t>Avance Ponderado</t>
  </si>
  <si>
    <t>F 01</t>
  </si>
  <si>
    <t>Pilar Cable de Guardia</t>
  </si>
  <si>
    <t xml:space="preserve">F 04  A  </t>
  </si>
  <si>
    <t>Pilar Marco Barra con Extención</t>
  </si>
  <si>
    <t>X(X)</t>
  </si>
  <si>
    <t>Fundación Existente - Sin Modificaciones</t>
  </si>
  <si>
    <t>/ %</t>
  </si>
  <si>
    <t xml:space="preserve">F 04  B  </t>
  </si>
  <si>
    <t xml:space="preserve">Pilar Marco Barra </t>
  </si>
  <si>
    <t>F 04  C</t>
  </si>
  <si>
    <t>F 04  D</t>
  </si>
  <si>
    <t>Sin comenzar</t>
  </si>
  <si>
    <t>F 04  E</t>
  </si>
  <si>
    <t>F 04  F</t>
  </si>
  <si>
    <t>F 04  G</t>
  </si>
  <si>
    <t>Excavaciones</t>
  </si>
  <si>
    <t>F 04  H</t>
  </si>
  <si>
    <t>F 04  I</t>
  </si>
  <si>
    <t>F 04  J</t>
  </si>
  <si>
    <t>Emplantillado</t>
  </si>
  <si>
    <t>F 02 A - 1</t>
  </si>
  <si>
    <t>Desconectador BT - ACOPL</t>
  </si>
  <si>
    <t>F 02 A - 2</t>
  </si>
  <si>
    <t>Desconectador BT - MAIT 3</t>
  </si>
  <si>
    <t>F 02 A - 3</t>
  </si>
  <si>
    <t>Desconectador BT - MAIT 2</t>
  </si>
  <si>
    <t>Enfierradura</t>
  </si>
  <si>
    <t>F 02 A - 4</t>
  </si>
  <si>
    <t>Desconectador BT - MAIT 1</t>
  </si>
  <si>
    <t>F 02 A - 5</t>
  </si>
  <si>
    <t>Desconectador BT - Carrera Pinto</t>
  </si>
  <si>
    <t>F 02 B</t>
  </si>
  <si>
    <t>Desconectador Paño ACOPL</t>
  </si>
  <si>
    <t>Hormigón</t>
  </si>
  <si>
    <t>F  07 - 1</t>
  </si>
  <si>
    <t>Desconectador Pantógrafo</t>
  </si>
  <si>
    <t>F  07 - 2</t>
  </si>
  <si>
    <t>F 03  - 1</t>
  </si>
  <si>
    <t>F  07 - 3</t>
  </si>
  <si>
    <t>Moldaje</t>
  </si>
  <si>
    <t>F 03 - 1</t>
  </si>
  <si>
    <t xml:space="preserve">Pedestal ACOPL </t>
  </si>
  <si>
    <t>F 03 - 2</t>
  </si>
  <si>
    <t>F 03 - 3</t>
  </si>
  <si>
    <t>Pernos de Anclaje</t>
  </si>
  <si>
    <t>F 03 - 4</t>
  </si>
  <si>
    <t>F 03 - 5</t>
  </si>
  <si>
    <t>F 03 - 6</t>
  </si>
  <si>
    <t>Hormigón Vástago</t>
  </si>
  <si>
    <t>F 03 - 7</t>
  </si>
  <si>
    <t>F 03 - 8</t>
  </si>
  <si>
    <t>F 03 - 9</t>
  </si>
  <si>
    <t>Fundación Terminada</t>
  </si>
  <si>
    <t>F 03 - 10</t>
  </si>
  <si>
    <t>F 03 - 11</t>
  </si>
  <si>
    <t>F 03 - 12</t>
  </si>
  <si>
    <t>F 03 - 13</t>
  </si>
  <si>
    <t>F 03 - 14</t>
  </si>
  <si>
    <t>F 03 - 15</t>
  </si>
  <si>
    <t>F 03 - 16</t>
  </si>
  <si>
    <t xml:space="preserve">Pedestal BT - ACOPL </t>
  </si>
  <si>
    <t>F 03 - 17</t>
  </si>
  <si>
    <t>F 03 - 18</t>
  </si>
  <si>
    <t>F 03 - 19</t>
  </si>
  <si>
    <t>Pedestal BT - MAIT 3</t>
  </si>
  <si>
    <t>F 03 - 20</t>
  </si>
  <si>
    <t>F 03 - 21</t>
  </si>
  <si>
    <t>F 03 - 22</t>
  </si>
  <si>
    <t>Pedestal BT - MAIT 2</t>
  </si>
  <si>
    <t>F 03 - 23</t>
  </si>
  <si>
    <t>F 03 - 24</t>
  </si>
  <si>
    <t>F 03 - 25</t>
  </si>
  <si>
    <t>Pedestal BT - MAIT 1</t>
  </si>
  <si>
    <t>F 03 - 26</t>
  </si>
  <si>
    <t>F 03 - 27</t>
  </si>
  <si>
    <t>F  06 - 1</t>
  </si>
  <si>
    <t>F  06 - 2</t>
  </si>
  <si>
    <t>F  06 - 3</t>
  </si>
  <si>
    <t>F 03 - 28</t>
  </si>
  <si>
    <t>Pedestal BT - Carrera Pinto</t>
  </si>
  <si>
    <t>F 03 - 29</t>
  </si>
  <si>
    <t>F 03 - 30</t>
  </si>
  <si>
    <t>F  05 - 1</t>
  </si>
  <si>
    <t>Transformador de Corriente - 1</t>
  </si>
  <si>
    <t>F  05 - 2</t>
  </si>
  <si>
    <t>F  05 - 3</t>
  </si>
  <si>
    <t>Transformador de Corriente - 2</t>
  </si>
  <si>
    <t>Transformador de Corriente - 3</t>
  </si>
  <si>
    <t xml:space="preserve">Interruptor 220 kV </t>
  </si>
  <si>
    <t>RESUMEN DE OBRAS CIVILES PROGRAMA MAESTRO</t>
  </si>
  <si>
    <t>Peso % c/r  Obras</t>
  </si>
  <si>
    <t>% c/r  OOCC</t>
  </si>
  <si>
    <t>Duración</t>
  </si>
  <si>
    <t>Fecha de Inicio</t>
  </si>
  <si>
    <t>Fecha de Fín</t>
  </si>
  <si>
    <t>Avance Acumulado Absoluto</t>
  </si>
  <si>
    <t>Avance Acumulado Ponderado</t>
  </si>
  <si>
    <t>OBRAS CIVILES</t>
  </si>
  <si>
    <t>Real</t>
  </si>
  <si>
    <t>Prog.</t>
  </si>
  <si>
    <t xml:space="preserve">RETIRO DE GRAVILLA  </t>
  </si>
  <si>
    <t>AMPLIACIÓN MALLA A TIERRA E INTERCONEXIONES</t>
  </si>
  <si>
    <t>FUNDACIONES DE ESTRUCTURAS ALTAS  (MARCOS LAT)</t>
  </si>
  <si>
    <t>MARCOS DE LÍNEA</t>
  </si>
  <si>
    <t>MARCOS DE BARRA</t>
  </si>
  <si>
    <t>FUNDACIÓN  ESTRUCTURAS BAJAS-EQUIPOS</t>
  </si>
  <si>
    <t>DESCONECTADORES</t>
  </si>
  <si>
    <t>INTERRUPTORES</t>
  </si>
  <si>
    <t>AMPLIACIÓN SALA DE CONTROL</t>
  </si>
  <si>
    <t>Avance Prog. GL</t>
  </si>
  <si>
    <t>Avance Real GL</t>
  </si>
  <si>
    <t>Promedio OOCC</t>
  </si>
  <si>
    <t>LISTA DE SEÑALES TELECONTROL</t>
  </si>
  <si>
    <t>--</t>
  </si>
  <si>
    <t xml:space="preserve">         </t>
  </si>
  <si>
    <t>PROYECTO</t>
  </si>
  <si>
    <t xml:space="preserve"> </t>
  </si>
  <si>
    <t>DESCRIPCION DOCUMENTO</t>
  </si>
  <si>
    <t>TAG</t>
  </si>
  <si>
    <t>SERVICIO</t>
  </si>
  <si>
    <t>TIPO 
INSTRUMENTO</t>
  </si>
  <si>
    <t>TIPO
SEÑAL</t>
  </si>
  <si>
    <t>RANGO
(PLC)</t>
  </si>
  <si>
    <t>UNIDAD</t>
  </si>
  <si>
    <t>CONEXIONADO /TDI</t>
  </si>
  <si>
    <t>OBSERVACIONES</t>
  </si>
  <si>
    <t>AI</t>
  </si>
  <si>
    <t>0-100</t>
  </si>
  <si>
    <t>%</t>
  </si>
  <si>
    <t>DI</t>
  </si>
  <si>
    <t>0-1</t>
  </si>
  <si>
    <t>LÓGICO</t>
  </si>
  <si>
    <t>ALARMA</t>
  </si>
  <si>
    <t>DO</t>
  </si>
  <si>
    <t>SWITCH MANUAL</t>
  </si>
  <si>
    <t>BOMBA DOSIFICADORA</t>
  </si>
  <si>
    <t>INDICACIÓN</t>
  </si>
  <si>
    <t>AO</t>
  </si>
  <si>
    <t xml:space="preserve">SWITCH DE NIVEL TIPO FLOTADOR </t>
  </si>
  <si>
    <t xml:space="preserve">HABILITADO/FUNCIONANDO BOMBA DOSIFICACIÓN HIPOCLORITO </t>
  </si>
  <si>
    <t xml:space="preserve">LOCAL/REMOTO BOMBA DOSIFICACIÓN HIPOCLORITO </t>
  </si>
  <si>
    <t xml:space="preserve">INDICACIÓN FUNCIONANDO BOMBA DOSIFICACIÓN HIPOCLORITO </t>
  </si>
  <si>
    <t xml:space="preserve">INDICACIÓN FALLA BOMBA DOSIFICACIÓN HIPOCLORITO </t>
  </si>
  <si>
    <t>ANALIZADOR DE HIPOCLORITO</t>
  </si>
  <si>
    <t>FALLA ANALIZADOR DE HIPOCLORITO</t>
  </si>
  <si>
    <t>LSL-101</t>
  </si>
  <si>
    <t>LSL-102</t>
  </si>
  <si>
    <t>LSH-103</t>
  </si>
  <si>
    <t xml:space="preserve">HABILITADO/FUNCIONANDO  BOMBA DOSIFICACIÓN HIPOCLORITO  </t>
  </si>
  <si>
    <t xml:space="preserve">LOCAL/REMOTO  BOMBA DOSIFICACIÓN HIPOCLORITO  </t>
  </si>
  <si>
    <t>HS-101</t>
  </si>
  <si>
    <t>HS-102</t>
  </si>
  <si>
    <t>HS-103</t>
  </si>
  <si>
    <t>XA-103</t>
  </si>
  <si>
    <t>TRANSMISOR DE NIVEL ULTRASÓNICO</t>
  </si>
  <si>
    <t>NIVEL ALTO DERRAME PILETAS ESTANQUES HIPOCLORITO</t>
  </si>
  <si>
    <t>XA-101</t>
  </si>
  <si>
    <t>LSH-101</t>
  </si>
  <si>
    <t>LSHH-101</t>
  </si>
  <si>
    <t>LT-100</t>
  </si>
  <si>
    <t xml:space="preserve"> NIVEL BAJO ESTANQUE HIPOCLORITO TK-102</t>
  </si>
  <si>
    <t xml:space="preserve"> NIVEL ALTO EN ESTANQUE HIPOCLORITO TK-102</t>
  </si>
  <si>
    <t xml:space="preserve"> NIVEL ALTO-ALTO ESTANQUE HIPOCLORITO TK-102</t>
  </si>
  <si>
    <t xml:space="preserve"> NIVEL BAJO ESTANQUE HIPOCLORITO TK-101</t>
  </si>
  <si>
    <t xml:space="preserve"> NIVEL ALTO EN ESTANQUE HIPOCLORITO TK-101</t>
  </si>
  <si>
    <t xml:space="preserve"> NIVEL ALTO-ALTO ESTANQUE HIPOCLORITO TK-101</t>
  </si>
  <si>
    <t>LSH-102</t>
  </si>
  <si>
    <t>LSHH-102</t>
  </si>
  <si>
    <t>MEDICIÓN DE NIVEL CONTINUO EN ESTANQUE  HIPOCLORITO
TK-101/TK-102</t>
  </si>
  <si>
    <t>FALLA NIVEL CONTINUO POZO ESTANQUE HIPOCLORITO
TK-101/TK-102</t>
  </si>
  <si>
    <t>LSH-104</t>
  </si>
  <si>
    <t>VALVULA ON-OFF 
EV-101 ENTRADA TK-101</t>
  </si>
  <si>
    <t>VALVULA ON-OFF 
EV-102 ENTRADA TK-102</t>
  </si>
  <si>
    <t>PARTIR/PARA BOMBA CARGA HIPOCLORITO BBA-101</t>
  </si>
  <si>
    <t>HS-101A</t>
  </si>
  <si>
    <t>HABILITADO/FUNCIONANDO BOMBA CARGA HIPOCLORITO BBA-101</t>
  </si>
  <si>
    <t>HS-101B</t>
  </si>
  <si>
    <t>LOCAL/REMOTO BOMBA CARGA HIPOCLORITO BBA-101</t>
  </si>
  <si>
    <t>XS-101B</t>
  </si>
  <si>
    <t>INDICACIÓN FUNCIONANDO BOMBA CARGA HIPOCLORITO BBA-101</t>
  </si>
  <si>
    <t>INDICACIÓN FALLA BOMBA CARGA HIPOCLORITO BBA-101</t>
  </si>
  <si>
    <t>PARTIR/PARA BOMBA CARGA HIPOCLORITO BBA-102</t>
  </si>
  <si>
    <t>HS-102A</t>
  </si>
  <si>
    <t>HABILITADO/FUNCIONANDO BOMBA CARGA HIPOCLORITO BBA-102</t>
  </si>
  <si>
    <t>HS-102B</t>
  </si>
  <si>
    <t>LOCAL/REMOTO BOMBA CARGA HIPOCLORITO BBA-102</t>
  </si>
  <si>
    <t>XS-102B</t>
  </si>
  <si>
    <t>INDICACIÓN FUNCIONANDO BOMBA CARGA HIPOCLORITO BBA-102</t>
  </si>
  <si>
    <t>XA-102</t>
  </si>
  <si>
    <t>INDICACIÓN FALLA BOMBA CARGA HIPOCLORITO BBA-102</t>
  </si>
  <si>
    <t>LT-103</t>
  </si>
  <si>
    <t>FALLA NIVEL CONTINUO POZO ESTANQUE HIPOCLORITO
TK-103/TK-102</t>
  </si>
  <si>
    <t>LSLL-103</t>
  </si>
  <si>
    <t xml:space="preserve"> NIVEL BAJO BAJO ESTANQUE HIPOCLORITO TK-103</t>
  </si>
  <si>
    <t>LSL-103</t>
  </si>
  <si>
    <t xml:space="preserve"> NIVEL BAJO ESTANQUE HIPOCLORITO TK-103</t>
  </si>
  <si>
    <t xml:space="preserve"> NIVEL ALTO EN ESTANQUE HIPOCLORITO TK-103</t>
  </si>
  <si>
    <t>LSHH-103</t>
  </si>
  <si>
    <t xml:space="preserve"> NIVEL ALTO-ALTO ESTANQUE HIPOCLORITO TK-103</t>
  </si>
  <si>
    <t>BD-101</t>
  </si>
  <si>
    <t xml:space="preserve">NIVEL DE  DOSIFICACIÓN HIPOCLORITO BOMBA BD-101 </t>
  </si>
  <si>
    <t>BD-102</t>
  </si>
  <si>
    <t>BD-103</t>
  </si>
  <si>
    <t>HS-103A</t>
  </si>
  <si>
    <t>HS-103B</t>
  </si>
  <si>
    <t>XS-103B</t>
  </si>
  <si>
    <t>CONSIGNA DE DOSIFICACIÓN HIPOCLORITO BD-101</t>
  </si>
  <si>
    <t>CONSIGNA DE DOSIFICACIÓN HIPOCLORITO BD-102</t>
  </si>
  <si>
    <t>CONSIGNA DE DOSIFICACIÓN HIPOCLORITO BD-103</t>
  </si>
  <si>
    <t>SEÑAL AO DE REFERENCIA BOMBA DOSIFICADORA BD-101</t>
  </si>
  <si>
    <t>SEÑAL AO DE REFERENCIA BOMBA DOSIFICADORA BD-102</t>
  </si>
  <si>
    <t>SEÑAL AO DE REFERENCIA BOMBA DOSIFICADORA BD-103</t>
  </si>
  <si>
    <t>NIVEL DE  DOSIFICACIÓN HIPOCLORITO BOMBA BD-102</t>
  </si>
  <si>
    <t>NIVEL DE  DOSIFICACIÓN HIPOCLORITO BOMBA BD-103</t>
  </si>
  <si>
    <t>AIT-101</t>
  </si>
  <si>
    <t>XS-101</t>
  </si>
  <si>
    <t xml:space="preserve"> NIVEL DERRAME PILETA SKID HIPOCLORITO </t>
  </si>
  <si>
    <t>LSH-105</t>
  </si>
  <si>
    <t>ABRIR/CERRAR</t>
  </si>
  <si>
    <t>HS-101C</t>
  </si>
  <si>
    <t>ESTADO ABIERTO</t>
  </si>
  <si>
    <t>ESTADO CERRADO</t>
  </si>
  <si>
    <t>HS-102C</t>
  </si>
  <si>
    <t>VALVULA ON-OFF 
EV-103 ENTRADA TK-103</t>
  </si>
  <si>
    <t>HS-103C</t>
  </si>
  <si>
    <t>HS-104A</t>
  </si>
  <si>
    <t>HS-104B</t>
  </si>
  <si>
    <t>HS-104C</t>
  </si>
  <si>
    <t>HS-105A</t>
  </si>
  <si>
    <t>HS-105B</t>
  </si>
  <si>
    <t>HS-105C</t>
  </si>
  <si>
    <t>PARTIR/PARAR BOMBA DOSIFICACIÓN HIPOCLORITO BD-102</t>
  </si>
  <si>
    <t>PARTIR/PARAR BOMBA DOSIFICACIÓN HIPOCLORITO BD-103</t>
  </si>
  <si>
    <t>PARTIR/PARAR BOMBA DOSIFICACIÓN HIPOCLORITO BD-101</t>
  </si>
  <si>
    <t>VALVULA ON-OFF 
BY-PASS</t>
  </si>
  <si>
    <t>HS-107A</t>
  </si>
  <si>
    <t>HS-107B</t>
  </si>
  <si>
    <t>HS-107C</t>
  </si>
  <si>
    <t>TC-7</t>
  </si>
  <si>
    <t>MEDICIÓN DE NIVEL CONTINUO EN ESTANQUE  HIPOCLORITO
TK-103</t>
  </si>
  <si>
    <t>FALLA NIVEL CONTINUO POZO ESTANQUE HIPOCLORITO
TK-103</t>
  </si>
  <si>
    <t>HS-106A</t>
  </si>
  <si>
    <t>HS-106B</t>
  </si>
  <si>
    <t>HS-106C</t>
  </si>
  <si>
    <t>HS-108A</t>
  </si>
  <si>
    <t>HS-108B</t>
  </si>
  <si>
    <t>HS-108C</t>
  </si>
  <si>
    <t>HS-109A</t>
  </si>
  <si>
    <t>HS-109B</t>
  </si>
  <si>
    <t>HS-109C</t>
  </si>
  <si>
    <t>HS-110A</t>
  </si>
  <si>
    <t>HS-110B</t>
  </si>
  <si>
    <t>HS-110C</t>
  </si>
  <si>
    <t>HS-111A</t>
  </si>
  <si>
    <t>HS-111B</t>
  </si>
  <si>
    <t>HS-111C</t>
  </si>
  <si>
    <t>HS-112A</t>
  </si>
  <si>
    <t>HS-112B</t>
  </si>
  <si>
    <t>HS-112C</t>
  </si>
  <si>
    <t>HS-113A</t>
  </si>
  <si>
    <t>HS-113B</t>
  </si>
  <si>
    <t>HS-113C</t>
  </si>
  <si>
    <t>HS-114A</t>
  </si>
  <si>
    <t>HS-114B</t>
  </si>
  <si>
    <t>HS-114C</t>
  </si>
  <si>
    <t>EV-106 VALVULA SALIDA TK-103</t>
  </si>
  <si>
    <t>EV-108 - VALVULA LAVADO SKID</t>
  </si>
  <si>
    <t>EV-109 - VALVULA LAVADO SKID</t>
  </si>
  <si>
    <t>EV-110 - VALVULA LAVADO SKID</t>
  </si>
  <si>
    <t>EV-111 - VALVULA LAVADO SKID</t>
  </si>
  <si>
    <t>EV-112 - VALVULA LAVADO SKID</t>
  </si>
  <si>
    <t>EV-113 - VALVULA LAVADO SKID</t>
  </si>
  <si>
    <t>EV-114 - VALVULA LAVADO SKID</t>
  </si>
  <si>
    <t>VALVULA ON-OFF 
EV-104 SALIDA TK-101</t>
  </si>
  <si>
    <t>VALVULA ON-OFF 
EV-105 SALIDA TK-102</t>
  </si>
  <si>
    <t>SENSOR DE FLUJO</t>
  </si>
  <si>
    <t>FIT-101</t>
  </si>
  <si>
    <t>FIT-102</t>
  </si>
  <si>
    <t>FIT-103</t>
  </si>
  <si>
    <t xml:space="preserve">TRANSMISOR  DE CAUDAL SALIDA  BBA-103 </t>
  </si>
  <si>
    <t xml:space="preserve">FALLA FLUJOMETRO SALIDA  BBA-103 </t>
  </si>
  <si>
    <t xml:space="preserve">TRANSMISOR  DE CAUDAL SALIDA  BBA-104 </t>
  </si>
  <si>
    <t xml:space="preserve">FALLA FLUJOMETRO SALIDA  BBA-104 </t>
  </si>
  <si>
    <t xml:space="preserve">TRANSMISOR  DE CAUDAL SALIDA  BBA-105 </t>
  </si>
  <si>
    <t xml:space="preserve">FALLA FLUJOMETRO SALIDA  BBA-105 </t>
  </si>
  <si>
    <t>DISEÑO INSTRUMENTAL DE SISTEMA DE DOSIFICACIÓN AUTOMÁTICO DE HIPOCLORITO DE SODIO AL 16% EN PLANTA DE TRATAMIENTO DE AGUAS SERVIDAS TALAGANTE - AGUAS ANDINAS</t>
  </si>
  <si>
    <t>ANEXO 2</t>
  </si>
  <si>
    <t>LISTA DE SEÑALES TELECONTROL
PTAS TALAGANTE: SISTEMA DOSIFICACIÓN</t>
  </si>
  <si>
    <t>LISTA DE SEÑALES TELECONTROL
PTAS TALAGANTE: SISTEMA TRASVASIJE</t>
  </si>
  <si>
    <t>LISTA DE SEÑALES TELECONTROL
PTAS TALAGANTE: SISTEMA CARGA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</si>
</sst>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_-&quot;$&quot;\ * #,##0.00_-;\-&quot;$&quot;\ * #,##0.00_-;_-&quot;$&quot;\ * &quot;-&quot;??_-;_-@_-"/>
    <numFmt numFmtId="165" formatCode="_-* #,##0.00_-;\-* #,##0.00_-;_-* &quot;-&quot;??_-;_-@_-"/>
    <numFmt numFmtId="166" formatCode="_-* #,##0.00\ _€_-;\-* #,##0.00\ _€_-;_-* &quot;-&quot;??\ _€_-;_-@_-"/>
    <numFmt numFmtId="167" formatCode="0.0%"/>
    <numFmt numFmtId="168" formatCode="[$-F800]dddd\,\ mmmm\ dd\,\ yyyy"/>
    <numFmt numFmtId="169" formatCode="General\ &quot;Resumen&quot;"/>
    <numFmt numFmtId="170" formatCode="_-* #,##0.00\ _P_t_s_-;\-* #,##0.00\ _P_t_s_-;_-* &quot;-&quot;??\ _P_t_s_-;_-@_-"/>
    <numFmt numFmtId="171" formatCode="dd\.mm\.yy;@"/>
    <numFmt numFmtId="172" formatCode="_(* #,##0_);_(* \(#,##0\);_(* &quot;-&quot;??_);_(@_)"/>
    <numFmt numFmtId="173" formatCode="_-* ###,0&quot;.&quot;00\ [$€-1]_-;\-* ###,0&quot;.&quot;00\ [$€-1]_-;_-* &quot;-&quot;??\ [$€-1]_-"/>
    <numFmt numFmtId="174" formatCode="_(* #,##0_);_(* \(#,##0\);_(* &quot;-&quot;_);_(@_)"/>
    <numFmt numFmtId="175" formatCode="_(* #,##0.00_);_(* \(#,##0.00\);_(* &quot;-&quot;??_);_(@_)"/>
    <numFmt numFmtId="176" formatCode="_(&quot;Ch$&quot;* #,##0_);_(&quot;Ch$&quot;* \(#,##0\);_(&quot;Ch$&quot;* &quot;-&quot;_);_(@_)"/>
    <numFmt numFmtId="177" formatCode="_(&quot;Ch$&quot;* #,##0.00_);_(&quot;Ch$&quot;* \(#,##0.00\);_(&quot;Ch$&quot;* &quot;-&quot;??_);_(@_)"/>
    <numFmt numFmtId="178" formatCode="_-[$USD]\ * #,##0_-;\-[$USD]\ * #,##0_-;_-[$USD]\ * &quot;-&quot;_-;_-@_-"/>
  </numFmts>
  <fonts count="8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 Narrow"/>
      <family val="2"/>
    </font>
    <font>
      <b/>
      <sz val="11"/>
      <color indexed="9"/>
      <name val="Arial Narrow"/>
      <family val="2"/>
    </font>
    <font>
      <b/>
      <sz val="16"/>
      <name val="Arial Narrow"/>
      <family val="2"/>
    </font>
    <font>
      <b/>
      <sz val="16"/>
      <color indexed="9"/>
      <name val="Arial Narrow"/>
      <family val="2"/>
    </font>
    <font>
      <sz val="10"/>
      <name val="Helvetica"/>
      <family val="2"/>
    </font>
    <font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1"/>
      <color theme="1"/>
      <name val="Corbe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sz val="10"/>
      <name val="Times New Roman"/>
      <family val="1"/>
    </font>
    <font>
      <sz val="10"/>
      <name val="Geneva"/>
    </font>
    <font>
      <sz val="11"/>
      <color indexed="8"/>
      <name val="Corbel"/>
      <family val="2"/>
    </font>
    <font>
      <sz val="8"/>
      <name val="Tms Rmn"/>
    </font>
    <font>
      <b/>
      <sz val="14"/>
      <name val="Arial"/>
      <family val="2"/>
    </font>
    <font>
      <sz val="8"/>
      <color indexed="8"/>
      <name val="Calibri"/>
      <family val="2"/>
    </font>
    <font>
      <b/>
      <sz val="18"/>
      <color indexed="8"/>
      <name val="Calibri"/>
      <family val="2"/>
    </font>
    <font>
      <b/>
      <sz val="11"/>
      <color indexed="8"/>
      <name val="Calibri"/>
      <family val="2"/>
    </font>
    <font>
      <i/>
      <sz val="12"/>
      <color indexed="8"/>
      <name val="Calibri"/>
      <family val="2"/>
    </font>
    <font>
      <b/>
      <sz val="16"/>
      <color indexed="8"/>
      <name val="Calibri"/>
      <family val="2"/>
    </font>
    <font>
      <b/>
      <sz val="8"/>
      <color indexed="8"/>
      <name val="Calibri"/>
      <family val="2"/>
    </font>
    <font>
      <b/>
      <sz val="9"/>
      <color indexed="8"/>
      <name val="Calibri"/>
      <family val="2"/>
    </font>
    <font>
      <sz val="10"/>
      <color indexed="8"/>
      <name val="Calibri"/>
      <family val="2"/>
    </font>
    <font>
      <sz val="12"/>
      <color indexed="8"/>
      <name val="Calibri"/>
      <family val="2"/>
    </font>
    <font>
      <b/>
      <i/>
      <sz val="12"/>
      <color indexed="8"/>
      <name val="Calibri"/>
      <family val="2"/>
    </font>
    <font>
      <b/>
      <i/>
      <sz val="10"/>
      <color indexed="8"/>
      <name val="Calibri"/>
      <family val="2"/>
    </font>
    <font>
      <b/>
      <i/>
      <sz val="8"/>
      <color indexed="8"/>
      <name val="Calibri"/>
      <family val="2"/>
    </font>
    <font>
      <b/>
      <sz val="10"/>
      <color indexed="8"/>
      <name val="Calibri"/>
      <family val="2"/>
    </font>
    <font>
      <b/>
      <sz val="10"/>
      <color indexed="10"/>
      <name val="Calibri"/>
      <family val="2"/>
    </font>
    <font>
      <sz val="8"/>
      <name val="Calibri"/>
      <family val="2"/>
    </font>
    <font>
      <b/>
      <i/>
      <sz val="14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CG Times"/>
      <family val="1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0"/>
      <name val="Arial"/>
      <family val="2"/>
    </font>
    <font>
      <i/>
      <sz val="14"/>
      <name val="Calisto MT"/>
      <family val="1"/>
    </font>
    <font>
      <b/>
      <sz val="14"/>
      <name val="Calibri"/>
      <family val="2"/>
      <scheme val="minor"/>
    </font>
    <font>
      <b/>
      <sz val="14"/>
      <name val="Times New Roman"/>
      <family val="1"/>
    </font>
    <font>
      <sz val="14"/>
      <name val="Calibri"/>
      <family val="2"/>
      <scheme val="minor"/>
    </font>
    <font>
      <sz val="14"/>
      <name val="Times New Roman"/>
      <family val="1"/>
    </font>
    <font>
      <sz val="12"/>
      <name val="Times New Roman"/>
      <family val="1"/>
    </font>
    <font>
      <b/>
      <sz val="8"/>
      <name val="BankGothic Lt BT"/>
      <family val="2"/>
    </font>
    <font>
      <sz val="10"/>
      <name val="Arial"/>
      <family val="2"/>
    </font>
    <font>
      <sz val="10"/>
      <name val="Helv"/>
      <charset val="204"/>
    </font>
    <font>
      <sz val="10"/>
      <name val="Courier"/>
      <family val="3"/>
    </font>
    <font>
      <sz val="11"/>
      <color indexed="60"/>
      <name val="Calibri"/>
      <family val="2"/>
    </font>
    <font>
      <sz val="14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20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22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rgb="FF00B0F0"/>
        <bgColor indexed="64"/>
      </patternFill>
    </fill>
    <fill>
      <patternFill patternType="solid">
        <fgColor theme="6" tint="0.59999389629810485"/>
        <bgColor indexed="64"/>
      </patternFill>
    </fill>
  </fills>
  <borders count="11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14">
    <xf numFmtId="168" fontId="0" fillId="0" borderId="0"/>
    <xf numFmtId="168" fontId="22" fillId="14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9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2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8" fillId="0" borderId="0"/>
    <xf numFmtId="9" fontId="24" fillId="0" borderId="0" applyFont="0" applyFill="0" applyBorder="0" applyAlignment="0" applyProtection="0"/>
    <xf numFmtId="168" fontId="12" fillId="16" borderId="0" applyNumberFormat="0" applyBorder="0" applyAlignment="0" applyProtection="0"/>
    <xf numFmtId="168" fontId="12" fillId="17" borderId="0" applyNumberFormat="0" applyBorder="0" applyAlignment="0" applyProtection="0"/>
    <xf numFmtId="168" fontId="25" fillId="17" borderId="0" applyNumberFormat="0" applyBorder="0" applyAlignment="0" applyProtection="0"/>
    <xf numFmtId="168" fontId="25" fillId="17" borderId="0" applyNumberFormat="0" applyBorder="0" applyAlignment="0" applyProtection="0"/>
    <xf numFmtId="168" fontId="25" fillId="17" borderId="0" applyNumberFormat="0" applyBorder="0" applyAlignment="0" applyProtection="0"/>
    <xf numFmtId="168" fontId="25" fillId="17" borderId="0" applyNumberFormat="0" applyBorder="0" applyAlignment="0" applyProtection="0"/>
    <xf numFmtId="168" fontId="25" fillId="17" borderId="0" applyNumberFormat="0" applyBorder="0" applyAlignment="0" applyProtection="0"/>
    <xf numFmtId="168" fontId="26" fillId="20" borderId="0" applyNumberFormat="0" applyBorder="0" applyAlignment="0" applyProtection="0"/>
    <xf numFmtId="168" fontId="12" fillId="24" borderId="0" applyNumberFormat="0" applyBorder="0" applyAlignment="0" applyProtection="0"/>
    <xf numFmtId="168" fontId="25" fillId="24" borderId="0" applyNumberFormat="0" applyBorder="0" applyAlignment="0" applyProtection="0"/>
    <xf numFmtId="168" fontId="25" fillId="24" borderId="0" applyNumberFormat="0" applyBorder="0" applyAlignment="0" applyProtection="0"/>
    <xf numFmtId="168" fontId="25" fillId="24" borderId="0" applyNumberFormat="0" applyBorder="0" applyAlignment="0" applyProtection="0"/>
    <xf numFmtId="168" fontId="25" fillId="24" borderId="0" applyNumberFormat="0" applyBorder="0" applyAlignment="0" applyProtection="0"/>
    <xf numFmtId="168" fontId="25" fillId="24" borderId="0" applyNumberFormat="0" applyBorder="0" applyAlignment="0" applyProtection="0"/>
    <xf numFmtId="168" fontId="22" fillId="18" borderId="0" applyNumberFormat="0" applyBorder="0" applyAlignment="0" applyProtection="0"/>
    <xf numFmtId="168" fontId="22" fillId="21" borderId="0" applyNumberFormat="0" applyBorder="0" applyAlignment="0" applyProtection="0"/>
    <xf numFmtId="168" fontId="22" fillId="23" borderId="0" applyNumberFormat="0" applyBorder="0" applyAlignment="0" applyProtection="0"/>
    <xf numFmtId="9" fontId="27" fillId="0" borderId="38">
      <alignment horizontal="centerContinuous"/>
    </xf>
    <xf numFmtId="168" fontId="22" fillId="19" borderId="0" applyNumberFormat="0" applyBorder="0" applyAlignment="0" applyProtection="0"/>
    <xf numFmtId="168" fontId="22" fillId="22" borderId="0" applyNumberFormat="0" applyBorder="0" applyAlignment="0" applyProtection="0"/>
    <xf numFmtId="168" fontId="28" fillId="0" borderId="0" applyNumberFormat="0" applyFill="0" applyBorder="0" applyAlignment="0" applyProtection="0">
      <alignment vertical="top"/>
      <protection locked="0"/>
    </xf>
    <xf numFmtId="166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1" fontId="29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8" fontId="30" fillId="0" borderId="0"/>
    <xf numFmtId="168" fontId="30" fillId="0" borderId="0"/>
    <xf numFmtId="168" fontId="31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33" fillId="0" borderId="0" applyNumberFormat="0" applyFill="0" applyBorder="0" applyAlignment="0" applyProtection="0">
      <protection locked="0"/>
    </xf>
    <xf numFmtId="168" fontId="11" fillId="0" borderId="0"/>
    <xf numFmtId="168" fontId="52" fillId="38" borderId="0" applyNumberFormat="0" applyBorder="0" applyAlignment="0" applyProtection="0"/>
    <xf numFmtId="168" fontId="52" fillId="39" borderId="0" applyNumberFormat="0" applyBorder="0" applyAlignment="0" applyProtection="0"/>
    <xf numFmtId="168" fontId="52" fillId="40" borderId="0" applyNumberFormat="0" applyBorder="0" applyAlignment="0" applyProtection="0"/>
    <xf numFmtId="168" fontId="52" fillId="41" borderId="0" applyNumberFormat="0" applyBorder="0" applyAlignment="0" applyProtection="0"/>
    <xf numFmtId="168" fontId="52" fillId="42" borderId="0" applyNumberFormat="0" applyBorder="0" applyAlignment="0" applyProtection="0"/>
    <xf numFmtId="168" fontId="52" fillId="43" borderId="0" applyNumberFormat="0" applyBorder="0" applyAlignment="0" applyProtection="0"/>
    <xf numFmtId="168" fontId="52" fillId="44" borderId="0" applyNumberFormat="0" applyBorder="0" applyAlignment="0" applyProtection="0"/>
    <xf numFmtId="168" fontId="52" fillId="45" borderId="0" applyNumberFormat="0" applyBorder="0" applyAlignment="0" applyProtection="0"/>
    <xf numFmtId="168" fontId="52" fillId="46" borderId="0" applyNumberFormat="0" applyBorder="0" applyAlignment="0" applyProtection="0"/>
    <xf numFmtId="168" fontId="52" fillId="41" borderId="0" applyNumberFormat="0" applyBorder="0" applyAlignment="0" applyProtection="0"/>
    <xf numFmtId="168" fontId="52" fillId="44" borderId="0" applyNumberFormat="0" applyBorder="0" applyAlignment="0" applyProtection="0"/>
    <xf numFmtId="168" fontId="52" fillId="47" borderId="0" applyNumberFormat="0" applyBorder="0" applyAlignment="0" applyProtection="0"/>
    <xf numFmtId="168" fontId="67" fillId="48" borderId="0" applyNumberFormat="0" applyBorder="0" applyAlignment="0" applyProtection="0"/>
    <xf numFmtId="168" fontId="67" fillId="45" borderId="0" applyNumberFormat="0" applyBorder="0" applyAlignment="0" applyProtection="0"/>
    <xf numFmtId="168" fontId="67" fillId="46" borderId="0" applyNumberFormat="0" applyBorder="0" applyAlignment="0" applyProtection="0"/>
    <xf numFmtId="168" fontId="67" fillId="49" borderId="0" applyNumberFormat="0" applyBorder="0" applyAlignment="0" applyProtection="0"/>
    <xf numFmtId="168" fontId="67" fillId="50" borderId="0" applyNumberFormat="0" applyBorder="0" applyAlignment="0" applyProtection="0"/>
    <xf numFmtId="168" fontId="67" fillId="51" borderId="0" applyNumberFormat="0" applyBorder="0" applyAlignment="0" applyProtection="0"/>
    <xf numFmtId="168" fontId="67" fillId="52" borderId="0" applyNumberFormat="0" applyBorder="0" applyAlignment="0" applyProtection="0"/>
    <xf numFmtId="168" fontId="67" fillId="53" borderId="0" applyNumberFormat="0" applyBorder="0" applyAlignment="0" applyProtection="0"/>
    <xf numFmtId="168" fontId="67" fillId="54" borderId="0" applyNumberFormat="0" applyBorder="0" applyAlignment="0" applyProtection="0"/>
    <xf numFmtId="168" fontId="67" fillId="49" borderId="0" applyNumberFormat="0" applyBorder="0" applyAlignment="0" applyProtection="0"/>
    <xf numFmtId="168" fontId="67" fillId="50" borderId="0" applyNumberFormat="0" applyBorder="0" applyAlignment="0" applyProtection="0"/>
    <xf numFmtId="168" fontId="67" fillId="55" borderId="0" applyNumberFormat="0" applyBorder="0" applyAlignment="0" applyProtection="0"/>
    <xf numFmtId="168" fontId="60" fillId="39" borderId="0" applyNumberFormat="0" applyBorder="0" applyAlignment="0" applyProtection="0"/>
    <xf numFmtId="168" fontId="63" fillId="56" borderId="85" applyNumberFormat="0" applyAlignment="0" applyProtection="0"/>
    <xf numFmtId="168" fontId="65" fillId="57" borderId="86" applyNumberFormat="0" applyAlignment="0" applyProtection="0"/>
    <xf numFmtId="168" fontId="66" fillId="0" borderId="0" applyNumberFormat="0" applyFill="0" applyBorder="0" applyAlignment="0" applyProtection="0"/>
    <xf numFmtId="168" fontId="59" fillId="40" borderId="0" applyNumberFormat="0" applyBorder="0" applyAlignment="0" applyProtection="0"/>
    <xf numFmtId="168" fontId="56" fillId="0" borderId="88" applyNumberFormat="0" applyFill="0" applyAlignment="0" applyProtection="0"/>
    <xf numFmtId="168" fontId="57" fillId="0" borderId="89" applyNumberFormat="0" applyFill="0" applyAlignment="0" applyProtection="0"/>
    <xf numFmtId="168" fontId="58" fillId="0" borderId="90" applyNumberFormat="0" applyFill="0" applyAlignment="0" applyProtection="0"/>
    <xf numFmtId="168" fontId="58" fillId="0" borderId="0" applyNumberFormat="0" applyFill="0" applyBorder="0" applyAlignment="0" applyProtection="0"/>
    <xf numFmtId="168" fontId="61" fillId="43" borderId="85" applyNumberFormat="0" applyAlignment="0" applyProtection="0"/>
    <xf numFmtId="168" fontId="64" fillId="0" borderId="87" applyNumberFormat="0" applyFill="0" applyAlignment="0" applyProtection="0"/>
    <xf numFmtId="168" fontId="53" fillId="0" borderId="0"/>
    <xf numFmtId="168" fontId="51" fillId="0" borderId="0"/>
    <xf numFmtId="168" fontId="52" fillId="58" borderId="91" applyNumberFormat="0" applyFont="0" applyAlignment="0" applyProtection="0"/>
    <xf numFmtId="168" fontId="62" fillId="56" borderId="92" applyNumberFormat="0" applyAlignment="0" applyProtection="0"/>
    <xf numFmtId="168" fontId="55" fillId="0" borderId="0" applyNumberFormat="0" applyFill="0" applyBorder="0" applyAlignment="0" applyProtection="0"/>
    <xf numFmtId="168" fontId="54" fillId="0" borderId="0" applyNumberFormat="0" applyFill="0" applyBorder="0" applyAlignment="0" applyProtection="0"/>
    <xf numFmtId="168" fontId="10" fillId="0" borderId="0"/>
    <xf numFmtId="0" fontId="68" fillId="0" borderId="0"/>
    <xf numFmtId="9" fontId="13" fillId="0" borderId="0" applyFont="0" applyFill="0" applyBorder="0" applyAlignment="0" applyProtection="0"/>
    <xf numFmtId="0" fontId="69" fillId="0" borderId="0"/>
    <xf numFmtId="0" fontId="77" fillId="0" borderId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41" borderId="0" applyNumberFormat="0" applyBorder="0" applyAlignment="0" applyProtection="0"/>
    <xf numFmtId="0" fontId="52" fillId="41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0" fontId="59" fillId="40" borderId="0" applyNumberFormat="0" applyBorder="0" applyAlignment="0" applyProtection="0"/>
    <xf numFmtId="0" fontId="59" fillId="40" borderId="0" applyNumberFormat="0" applyBorder="0" applyAlignment="0" applyProtection="0"/>
    <xf numFmtId="0" fontId="63" fillId="56" borderId="85" applyNumberFormat="0" applyAlignment="0" applyProtection="0"/>
    <xf numFmtId="0" fontId="63" fillId="56" borderId="85" applyNumberFormat="0" applyAlignment="0" applyProtection="0"/>
    <xf numFmtId="0" fontId="65" fillId="57" borderId="86" applyNumberFormat="0" applyAlignment="0" applyProtection="0"/>
    <xf numFmtId="0" fontId="65" fillId="57" borderId="86" applyNumberFormat="0" applyAlignment="0" applyProtection="0"/>
    <xf numFmtId="0" fontId="64" fillId="0" borderId="87" applyNumberFormat="0" applyFill="0" applyAlignment="0" applyProtection="0"/>
    <xf numFmtId="0" fontId="64" fillId="0" borderId="87" applyNumberFormat="0" applyFill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3" borderId="0" applyNumberFormat="0" applyBorder="0" applyAlignment="0" applyProtection="0"/>
    <xf numFmtId="0" fontId="67" fillId="53" borderId="0" applyNumberFormat="0" applyBorder="0" applyAlignment="0" applyProtection="0"/>
    <xf numFmtId="0" fontId="67" fillId="54" borderId="0" applyNumberFormat="0" applyBorder="0" applyAlignment="0" applyProtection="0"/>
    <xf numFmtId="0" fontId="67" fillId="54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5" borderId="0" applyNumberFormat="0" applyBorder="0" applyAlignment="0" applyProtection="0"/>
    <xf numFmtId="0" fontId="67" fillId="55" borderId="0" applyNumberFormat="0" applyBorder="0" applyAlignment="0" applyProtection="0"/>
    <xf numFmtId="0" fontId="61" fillId="43" borderId="85" applyNumberFormat="0" applyAlignment="0" applyProtection="0"/>
    <xf numFmtId="0" fontId="61" fillId="43" borderId="85" applyNumberFormat="0" applyAlignment="0" applyProtection="0"/>
    <xf numFmtId="0" fontId="78" fillId="0" borderId="0"/>
    <xf numFmtId="173" fontId="77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0" fontId="13" fillId="0" borderId="0"/>
    <xf numFmtId="0" fontId="60" fillId="39" borderId="0" applyNumberFormat="0" applyBorder="0" applyAlignment="0" applyProtection="0"/>
    <xf numFmtId="0" fontId="60" fillId="39" borderId="0" applyNumberFormat="0" applyBorder="0" applyAlignment="0" applyProtection="0"/>
    <xf numFmtId="165" fontId="7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4" fontId="77" fillId="0" borderId="0" applyFont="0" applyFill="0" applyBorder="0" applyAlignment="0" applyProtection="0"/>
    <xf numFmtId="175" fontId="77" fillId="0" borderId="0" applyFont="0" applyFill="0" applyBorder="0" applyAlignment="0" applyProtection="0"/>
    <xf numFmtId="164" fontId="13" fillId="0" borderId="0" applyFont="0" applyFill="0" applyBorder="0" applyAlignment="0" applyProtection="0"/>
    <xf numFmtId="176" fontId="77" fillId="0" borderId="0" applyFont="0" applyFill="0" applyBorder="0" applyAlignment="0" applyProtection="0"/>
    <xf numFmtId="177" fontId="77" fillId="0" borderId="0" applyFont="0" applyFill="0" applyBorder="0" applyAlignment="0" applyProtection="0"/>
    <xf numFmtId="0" fontId="80" fillId="59" borderId="0" applyNumberFormat="0" applyBorder="0" applyAlignment="0" applyProtection="0"/>
    <xf numFmtId="0" fontId="80" fillId="59" borderId="0" applyNumberFormat="0" applyBorder="0" applyAlignment="0" applyProtection="0"/>
    <xf numFmtId="0" fontId="53" fillId="0" borderId="0"/>
    <xf numFmtId="0" fontId="9" fillId="0" borderId="0"/>
    <xf numFmtId="0" fontId="13" fillId="0" borderId="0"/>
    <xf numFmtId="0" fontId="13" fillId="0" borderId="0"/>
    <xf numFmtId="0" fontId="52" fillId="0" borderId="0"/>
    <xf numFmtId="0" fontId="13" fillId="58" borderId="91" applyNumberFormat="0" applyFont="0" applyAlignment="0" applyProtection="0"/>
    <xf numFmtId="0" fontId="13" fillId="58" borderId="91" applyNumberFormat="0" applyFont="0" applyAlignment="0" applyProtection="0"/>
    <xf numFmtId="9" fontId="77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77" fillId="0" borderId="0"/>
    <xf numFmtId="9" fontId="5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62" fillId="56" borderId="92" applyNumberFormat="0" applyAlignment="0" applyProtection="0"/>
    <xf numFmtId="0" fontId="62" fillId="56" borderId="92" applyNumberFormat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88" applyNumberFormat="0" applyFill="0" applyAlignment="0" applyProtection="0"/>
    <xf numFmtId="0" fontId="56" fillId="0" borderId="88" applyNumberFormat="0" applyFill="0" applyAlignment="0" applyProtection="0"/>
    <xf numFmtId="0" fontId="57" fillId="0" borderId="89" applyNumberFormat="0" applyFill="0" applyAlignment="0" applyProtection="0"/>
    <xf numFmtId="0" fontId="57" fillId="0" borderId="89" applyNumberFormat="0" applyFill="0" applyAlignment="0" applyProtection="0"/>
    <xf numFmtId="0" fontId="58" fillId="0" borderId="90" applyNumberFormat="0" applyFill="0" applyAlignment="0" applyProtection="0"/>
    <xf numFmtId="0" fontId="58" fillId="0" borderId="90" applyNumberFormat="0" applyFill="0" applyAlignment="0" applyProtection="0"/>
    <xf numFmtId="0" fontId="55" fillId="0" borderId="0" applyNumberFormat="0" applyFill="0" applyBorder="0" applyAlignment="0" applyProtection="0"/>
    <xf numFmtId="0" fontId="37" fillId="0" borderId="93" applyNumberFormat="0" applyFill="0" applyAlignment="0" applyProtection="0"/>
    <xf numFmtId="0" fontId="37" fillId="0" borderId="93" applyNumberFormat="0" applyFill="0" applyAlignment="0" applyProtection="0"/>
    <xf numFmtId="168" fontId="8" fillId="16" borderId="0" applyNumberFormat="0" applyBorder="0" applyAlignment="0" applyProtection="0"/>
    <xf numFmtId="168" fontId="8" fillId="17" borderId="0" applyNumberFormat="0" applyBorder="0" applyAlignment="0" applyProtection="0"/>
    <xf numFmtId="168" fontId="8" fillId="24" borderId="0" applyNumberFormat="0" applyBorder="0" applyAlignment="0" applyProtection="0"/>
    <xf numFmtId="16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/>
    <xf numFmtId="168" fontId="13" fillId="0" borderId="0"/>
    <xf numFmtId="168" fontId="8" fillId="0" borderId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8" fillId="0" borderId="0"/>
    <xf numFmtId="9" fontId="13" fillId="0" borderId="0" applyFont="0" applyFill="0" applyBorder="0" applyAlignment="0" applyProtection="0"/>
    <xf numFmtId="0" fontId="13" fillId="0" borderId="0"/>
    <xf numFmtId="168" fontId="8" fillId="16" borderId="0" applyNumberFormat="0" applyBorder="0" applyAlignment="0" applyProtection="0"/>
    <xf numFmtId="168" fontId="8" fillId="17" borderId="0" applyNumberFormat="0" applyBorder="0" applyAlignment="0" applyProtection="0"/>
    <xf numFmtId="168" fontId="8" fillId="24" borderId="0" applyNumberFormat="0" applyBorder="0" applyAlignment="0" applyProtection="0"/>
    <xf numFmtId="16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/>
    <xf numFmtId="168" fontId="13" fillId="0" borderId="0"/>
    <xf numFmtId="168" fontId="8" fillId="0" borderId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8" fillId="0" borderId="0"/>
    <xf numFmtId="9" fontId="13" fillId="0" borderId="0" applyFont="0" applyFill="0" applyBorder="0" applyAlignment="0" applyProtection="0"/>
    <xf numFmtId="0" fontId="13" fillId="0" borderId="0"/>
    <xf numFmtId="168" fontId="7" fillId="16" borderId="0" applyNumberFormat="0" applyBorder="0" applyAlignment="0" applyProtection="0"/>
    <xf numFmtId="168" fontId="7" fillId="17" borderId="0" applyNumberFormat="0" applyBorder="0" applyAlignment="0" applyProtection="0"/>
    <xf numFmtId="168" fontId="7" fillId="24" borderId="0" applyNumberFormat="0" applyBorder="0" applyAlignment="0" applyProtection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7" fillId="0" borderId="0"/>
    <xf numFmtId="168" fontId="7" fillId="0" borderId="0"/>
    <xf numFmtId="0" fontId="7" fillId="0" borderId="0"/>
    <xf numFmtId="168" fontId="6" fillId="16" borderId="0" applyNumberFormat="0" applyBorder="0" applyAlignment="0" applyProtection="0"/>
    <xf numFmtId="168" fontId="6" fillId="17" borderId="0" applyNumberFormat="0" applyBorder="0" applyAlignment="0" applyProtection="0"/>
    <xf numFmtId="168" fontId="6" fillId="24" borderId="0" applyNumberFormat="0" applyBorder="0" applyAlignment="0" applyProtection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" fillId="0" borderId="0"/>
    <xf numFmtId="168" fontId="6" fillId="0" borderId="0"/>
    <xf numFmtId="0" fontId="6" fillId="0" borderId="0"/>
    <xf numFmtId="168" fontId="6" fillId="16" borderId="0" applyNumberFormat="0" applyBorder="0" applyAlignment="0" applyProtection="0"/>
    <xf numFmtId="168" fontId="6" fillId="17" borderId="0" applyNumberFormat="0" applyBorder="0" applyAlignment="0" applyProtection="0"/>
    <xf numFmtId="168" fontId="6" fillId="24" borderId="0" applyNumberFormat="0" applyBorder="0" applyAlignment="0" applyProtection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" fillId="0" borderId="0"/>
    <xf numFmtId="168" fontId="6" fillId="0" borderId="0"/>
    <xf numFmtId="0" fontId="6" fillId="0" borderId="0"/>
    <xf numFmtId="168" fontId="5" fillId="16" borderId="0" applyNumberFormat="0" applyBorder="0" applyAlignment="0" applyProtection="0"/>
    <xf numFmtId="168" fontId="5" fillId="17" borderId="0" applyNumberFormat="0" applyBorder="0" applyAlignment="0" applyProtection="0"/>
    <xf numFmtId="168" fontId="5" fillId="24" borderId="0" applyNumberFormat="0" applyBorder="0" applyAlignment="0" applyProtection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/>
    <xf numFmtId="168" fontId="5" fillId="0" borderId="0"/>
    <xf numFmtId="0" fontId="5" fillId="0" borderId="0"/>
    <xf numFmtId="168" fontId="5" fillId="16" borderId="0" applyNumberFormat="0" applyBorder="0" applyAlignment="0" applyProtection="0"/>
    <xf numFmtId="168" fontId="5" fillId="17" borderId="0" applyNumberFormat="0" applyBorder="0" applyAlignment="0" applyProtection="0"/>
    <xf numFmtId="168" fontId="5" fillId="24" borderId="0" applyNumberFormat="0" applyBorder="0" applyAlignment="0" applyProtection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/>
    <xf numFmtId="168" fontId="5" fillId="0" borderId="0"/>
    <xf numFmtId="0" fontId="5" fillId="0" borderId="0"/>
    <xf numFmtId="168" fontId="5" fillId="16" borderId="0" applyNumberFormat="0" applyBorder="0" applyAlignment="0" applyProtection="0"/>
    <xf numFmtId="168" fontId="5" fillId="17" borderId="0" applyNumberFormat="0" applyBorder="0" applyAlignment="0" applyProtection="0"/>
    <xf numFmtId="168" fontId="5" fillId="24" borderId="0" applyNumberFormat="0" applyBorder="0" applyAlignment="0" applyProtection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/>
    <xf numFmtId="168" fontId="5" fillId="0" borderId="0"/>
    <xf numFmtId="0" fontId="5" fillId="0" borderId="0"/>
    <xf numFmtId="168" fontId="4" fillId="16" borderId="0" applyNumberFormat="0" applyBorder="0" applyAlignment="0" applyProtection="0"/>
    <xf numFmtId="168" fontId="4" fillId="17" borderId="0" applyNumberFormat="0" applyBorder="0" applyAlignment="0" applyProtection="0"/>
    <xf numFmtId="168" fontId="4" fillId="24" borderId="0" applyNumberFormat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4" fillId="0" borderId="0"/>
    <xf numFmtId="0" fontId="4" fillId="0" borderId="0"/>
    <xf numFmtId="168" fontId="4" fillId="16" borderId="0" applyNumberFormat="0" applyBorder="0" applyAlignment="0" applyProtection="0"/>
    <xf numFmtId="168" fontId="4" fillId="17" borderId="0" applyNumberFormat="0" applyBorder="0" applyAlignment="0" applyProtection="0"/>
    <xf numFmtId="168" fontId="4" fillId="24" borderId="0" applyNumberFormat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4" fillId="0" borderId="0"/>
    <xf numFmtId="0" fontId="4" fillId="0" borderId="0"/>
    <xf numFmtId="168" fontId="4" fillId="16" borderId="0" applyNumberFormat="0" applyBorder="0" applyAlignment="0" applyProtection="0"/>
    <xf numFmtId="168" fontId="4" fillId="17" borderId="0" applyNumberFormat="0" applyBorder="0" applyAlignment="0" applyProtection="0"/>
    <xf numFmtId="168" fontId="4" fillId="24" borderId="0" applyNumberFormat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4" fillId="0" borderId="0"/>
    <xf numFmtId="0" fontId="4" fillId="0" borderId="0"/>
    <xf numFmtId="168" fontId="3" fillId="16" borderId="0" applyNumberFormat="0" applyBorder="0" applyAlignment="0" applyProtection="0"/>
    <xf numFmtId="168" fontId="3" fillId="17" borderId="0" applyNumberFormat="0" applyBorder="0" applyAlignment="0" applyProtection="0"/>
    <xf numFmtId="168" fontId="3" fillId="24" borderId="0" applyNumberFormat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3" fillId="0" borderId="0"/>
    <xf numFmtId="168" fontId="3" fillId="0" borderId="0"/>
    <xf numFmtId="0" fontId="3" fillId="0" borderId="0"/>
    <xf numFmtId="168" fontId="3" fillId="16" borderId="0" applyNumberFormat="0" applyBorder="0" applyAlignment="0" applyProtection="0"/>
    <xf numFmtId="168" fontId="3" fillId="17" borderId="0" applyNumberFormat="0" applyBorder="0" applyAlignment="0" applyProtection="0"/>
    <xf numFmtId="168" fontId="3" fillId="24" borderId="0" applyNumberFormat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3" fillId="0" borderId="0"/>
    <xf numFmtId="168" fontId="3" fillId="0" borderId="0"/>
    <xf numFmtId="0" fontId="3" fillId="0" borderId="0"/>
    <xf numFmtId="168" fontId="3" fillId="16" borderId="0" applyNumberFormat="0" applyBorder="0" applyAlignment="0" applyProtection="0"/>
    <xf numFmtId="168" fontId="3" fillId="17" borderId="0" applyNumberFormat="0" applyBorder="0" applyAlignment="0" applyProtection="0"/>
    <xf numFmtId="168" fontId="3" fillId="24" borderId="0" applyNumberFormat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3" fillId="0" borderId="0"/>
    <xf numFmtId="168" fontId="3" fillId="0" borderId="0"/>
    <xf numFmtId="0" fontId="3" fillId="0" borderId="0"/>
    <xf numFmtId="168" fontId="2" fillId="16" borderId="0" applyNumberFormat="0" applyBorder="0" applyAlignment="0" applyProtection="0"/>
    <xf numFmtId="168" fontId="2" fillId="17" borderId="0" applyNumberFormat="0" applyBorder="0" applyAlignment="0" applyProtection="0"/>
    <xf numFmtId="168" fontId="2" fillId="24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16" borderId="0" applyNumberFormat="0" applyBorder="0" applyAlignment="0" applyProtection="0"/>
    <xf numFmtId="168" fontId="2" fillId="17" borderId="0" applyNumberFormat="0" applyBorder="0" applyAlignment="0" applyProtection="0"/>
    <xf numFmtId="168" fontId="2" fillId="24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16" borderId="0" applyNumberFormat="0" applyBorder="0" applyAlignment="0" applyProtection="0"/>
    <xf numFmtId="168" fontId="2" fillId="17" borderId="0" applyNumberFormat="0" applyBorder="0" applyAlignment="0" applyProtection="0"/>
    <xf numFmtId="168" fontId="2" fillId="24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0" fontId="82" fillId="0" borderId="0"/>
    <xf numFmtId="178" fontId="52" fillId="38" borderId="0" applyNumberFormat="0" applyBorder="0" applyAlignment="0" applyProtection="0"/>
    <xf numFmtId="178" fontId="52" fillId="38" borderId="0" applyNumberFormat="0" applyBorder="0" applyAlignment="0" applyProtection="0"/>
    <xf numFmtId="178" fontId="52" fillId="39" borderId="0" applyNumberFormat="0" applyBorder="0" applyAlignment="0" applyProtection="0"/>
    <xf numFmtId="178" fontId="52" fillId="39" borderId="0" applyNumberFormat="0" applyBorder="0" applyAlignment="0" applyProtection="0"/>
    <xf numFmtId="178" fontId="52" fillId="40" borderId="0" applyNumberFormat="0" applyBorder="0" applyAlignment="0" applyProtection="0"/>
    <xf numFmtId="178" fontId="52" fillId="40" borderId="0" applyNumberFormat="0" applyBorder="0" applyAlignment="0" applyProtection="0"/>
    <xf numFmtId="178" fontId="52" fillId="41" borderId="0" applyNumberFormat="0" applyBorder="0" applyAlignment="0" applyProtection="0"/>
    <xf numFmtId="178" fontId="52" fillId="41" borderId="0" applyNumberFormat="0" applyBorder="0" applyAlignment="0" applyProtection="0"/>
    <xf numFmtId="178" fontId="52" fillId="42" borderId="0" applyNumberFormat="0" applyBorder="0" applyAlignment="0" applyProtection="0"/>
    <xf numFmtId="178" fontId="52" fillId="42" borderId="0" applyNumberFormat="0" applyBorder="0" applyAlignment="0" applyProtection="0"/>
    <xf numFmtId="178" fontId="52" fillId="43" borderId="0" applyNumberFormat="0" applyBorder="0" applyAlignment="0" applyProtection="0"/>
    <xf numFmtId="178" fontId="52" fillId="43" borderId="0" applyNumberFormat="0" applyBorder="0" applyAlignment="0" applyProtection="0"/>
    <xf numFmtId="178" fontId="52" fillId="44" borderId="0" applyNumberFormat="0" applyBorder="0" applyAlignment="0" applyProtection="0"/>
    <xf numFmtId="178" fontId="52" fillId="44" borderId="0" applyNumberFormat="0" applyBorder="0" applyAlignment="0" applyProtection="0"/>
    <xf numFmtId="178" fontId="52" fillId="45" borderId="0" applyNumberFormat="0" applyBorder="0" applyAlignment="0" applyProtection="0"/>
    <xf numFmtId="178" fontId="52" fillId="45" borderId="0" applyNumberFormat="0" applyBorder="0" applyAlignment="0" applyProtection="0"/>
    <xf numFmtId="178" fontId="52" fillId="46" borderId="0" applyNumberFormat="0" applyBorder="0" applyAlignment="0" applyProtection="0"/>
    <xf numFmtId="178" fontId="52" fillId="46" borderId="0" applyNumberFormat="0" applyBorder="0" applyAlignment="0" applyProtection="0"/>
    <xf numFmtId="178" fontId="52" fillId="41" borderId="0" applyNumberFormat="0" applyBorder="0" applyAlignment="0" applyProtection="0"/>
    <xf numFmtId="178" fontId="52" fillId="41" borderId="0" applyNumberFormat="0" applyBorder="0" applyAlignment="0" applyProtection="0"/>
    <xf numFmtId="178" fontId="52" fillId="44" borderId="0" applyNumberFormat="0" applyBorder="0" applyAlignment="0" applyProtection="0"/>
    <xf numFmtId="178" fontId="52" fillId="44" borderId="0" applyNumberFormat="0" applyBorder="0" applyAlignment="0" applyProtection="0"/>
    <xf numFmtId="178" fontId="52" fillId="47" borderId="0" applyNumberFormat="0" applyBorder="0" applyAlignment="0" applyProtection="0"/>
    <xf numFmtId="178" fontId="52" fillId="47" borderId="0" applyNumberFormat="0" applyBorder="0" applyAlignment="0" applyProtection="0"/>
    <xf numFmtId="178" fontId="67" fillId="48" borderId="0" applyNumberFormat="0" applyBorder="0" applyAlignment="0" applyProtection="0"/>
    <xf numFmtId="178" fontId="67" fillId="48" borderId="0" applyNumberFormat="0" applyBorder="0" applyAlignment="0" applyProtection="0"/>
    <xf numFmtId="178" fontId="67" fillId="45" borderId="0" applyNumberFormat="0" applyBorder="0" applyAlignment="0" applyProtection="0"/>
    <xf numFmtId="178" fontId="67" fillId="45" borderId="0" applyNumberFormat="0" applyBorder="0" applyAlignment="0" applyProtection="0"/>
    <xf numFmtId="178" fontId="67" fillId="46" borderId="0" applyNumberFormat="0" applyBorder="0" applyAlignment="0" applyProtection="0"/>
    <xf numFmtId="178" fontId="67" fillId="46" borderId="0" applyNumberFormat="0" applyBorder="0" applyAlignment="0" applyProtection="0"/>
    <xf numFmtId="178" fontId="67" fillId="49" borderId="0" applyNumberFormat="0" applyBorder="0" applyAlignment="0" applyProtection="0"/>
    <xf numFmtId="178" fontId="67" fillId="49" borderId="0" applyNumberFormat="0" applyBorder="0" applyAlignment="0" applyProtection="0"/>
    <xf numFmtId="178" fontId="67" fillId="50" borderId="0" applyNumberFormat="0" applyBorder="0" applyAlignment="0" applyProtection="0"/>
    <xf numFmtId="178" fontId="67" fillId="50" borderId="0" applyNumberFormat="0" applyBorder="0" applyAlignment="0" applyProtection="0"/>
    <xf numFmtId="178" fontId="67" fillId="51" borderId="0" applyNumberFormat="0" applyBorder="0" applyAlignment="0" applyProtection="0"/>
    <xf numFmtId="178" fontId="67" fillId="51" borderId="0" applyNumberFormat="0" applyBorder="0" applyAlignment="0" applyProtection="0"/>
    <xf numFmtId="178" fontId="79" fillId="0" borderId="0"/>
    <xf numFmtId="178" fontId="79" fillId="0" borderId="0"/>
    <xf numFmtId="178" fontId="79" fillId="0" borderId="0"/>
    <xf numFmtId="178" fontId="59" fillId="40" borderId="0" applyNumberFormat="0" applyBorder="0" applyAlignment="0" applyProtection="0"/>
    <xf numFmtId="178" fontId="59" fillId="40" borderId="0" applyNumberFormat="0" applyBorder="0" applyAlignment="0" applyProtection="0"/>
    <xf numFmtId="178" fontId="63" fillId="56" borderId="85" applyNumberFormat="0" applyAlignment="0" applyProtection="0"/>
    <xf numFmtId="178" fontId="63" fillId="56" borderId="85" applyNumberFormat="0" applyAlignment="0" applyProtection="0"/>
    <xf numFmtId="178" fontId="65" fillId="57" borderId="86" applyNumberFormat="0" applyAlignment="0" applyProtection="0"/>
    <xf numFmtId="178" fontId="65" fillId="57" borderId="86" applyNumberFormat="0" applyAlignment="0" applyProtection="0"/>
    <xf numFmtId="178" fontId="64" fillId="0" borderId="87" applyNumberFormat="0" applyFill="0" applyAlignment="0" applyProtection="0"/>
    <xf numFmtId="178" fontId="64" fillId="0" borderId="87" applyNumberFormat="0" applyFill="0" applyAlignment="0" applyProtection="0"/>
    <xf numFmtId="178" fontId="58" fillId="0" borderId="0" applyNumberFormat="0" applyFill="0" applyBorder="0" applyAlignment="0" applyProtection="0"/>
    <xf numFmtId="178" fontId="58" fillId="0" borderId="0" applyNumberFormat="0" applyFill="0" applyBorder="0" applyAlignment="0" applyProtection="0"/>
    <xf numFmtId="178" fontId="67" fillId="52" borderId="0" applyNumberFormat="0" applyBorder="0" applyAlignment="0" applyProtection="0"/>
    <xf numFmtId="178" fontId="67" fillId="52" borderId="0" applyNumberFormat="0" applyBorder="0" applyAlignment="0" applyProtection="0"/>
    <xf numFmtId="178" fontId="67" fillId="53" borderId="0" applyNumberFormat="0" applyBorder="0" applyAlignment="0" applyProtection="0"/>
    <xf numFmtId="178" fontId="67" fillId="53" borderId="0" applyNumberFormat="0" applyBorder="0" applyAlignment="0" applyProtection="0"/>
    <xf numFmtId="178" fontId="67" fillId="54" borderId="0" applyNumberFormat="0" applyBorder="0" applyAlignment="0" applyProtection="0"/>
    <xf numFmtId="178" fontId="67" fillId="54" borderId="0" applyNumberFormat="0" applyBorder="0" applyAlignment="0" applyProtection="0"/>
    <xf numFmtId="178" fontId="67" fillId="49" borderId="0" applyNumberFormat="0" applyBorder="0" applyAlignment="0" applyProtection="0"/>
    <xf numFmtId="178" fontId="67" fillId="49" borderId="0" applyNumberFormat="0" applyBorder="0" applyAlignment="0" applyProtection="0"/>
    <xf numFmtId="178" fontId="67" fillId="50" borderId="0" applyNumberFormat="0" applyBorder="0" applyAlignment="0" applyProtection="0"/>
    <xf numFmtId="178" fontId="67" fillId="50" borderId="0" applyNumberFormat="0" applyBorder="0" applyAlignment="0" applyProtection="0"/>
    <xf numFmtId="178" fontId="67" fillId="55" borderId="0" applyNumberFormat="0" applyBorder="0" applyAlignment="0" applyProtection="0"/>
    <xf numFmtId="178" fontId="67" fillId="55" borderId="0" applyNumberFormat="0" applyBorder="0" applyAlignment="0" applyProtection="0"/>
    <xf numFmtId="178" fontId="61" fillId="43" borderId="85" applyNumberFormat="0" applyAlignment="0" applyProtection="0"/>
    <xf numFmtId="178" fontId="61" fillId="43" borderId="85" applyNumberFormat="0" applyAlignment="0" applyProtection="0"/>
    <xf numFmtId="178" fontId="78" fillId="0" borderId="0"/>
    <xf numFmtId="173" fontId="82" fillId="0" borderId="0" applyFont="0" applyFill="0" applyBorder="0" applyAlignment="0" applyProtection="0"/>
    <xf numFmtId="178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78" fontId="13" fillId="0" borderId="0"/>
    <xf numFmtId="178" fontId="28" fillId="0" borderId="0" applyNumberFormat="0" applyFill="0" applyBorder="0" applyAlignment="0" applyProtection="0">
      <alignment vertical="top"/>
      <protection locked="0"/>
    </xf>
    <xf numFmtId="178" fontId="60" fillId="39" borderId="0" applyNumberFormat="0" applyBorder="0" applyAlignment="0" applyProtection="0"/>
    <xf numFmtId="178" fontId="60" fillId="39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2" fillId="0" borderId="0" applyFont="0" applyFill="0" applyBorder="0" applyAlignment="0" applyProtection="0"/>
    <xf numFmtId="164" fontId="52" fillId="0" borderId="0" applyFont="0" applyFill="0" applyBorder="0" applyAlignment="0" applyProtection="0"/>
    <xf numFmtId="178" fontId="80" fillId="59" borderId="0" applyNumberFormat="0" applyBorder="0" applyAlignment="0" applyProtection="0"/>
    <xf numFmtId="178" fontId="80" fillId="59" borderId="0" applyNumberFormat="0" applyBorder="0" applyAlignment="0" applyProtection="0"/>
    <xf numFmtId="0" fontId="13" fillId="0" borderId="0"/>
    <xf numFmtId="0" fontId="13" fillId="0" borderId="0"/>
    <xf numFmtId="0" fontId="2" fillId="0" borderId="0"/>
    <xf numFmtId="178" fontId="2" fillId="0" borderId="0"/>
    <xf numFmtId="0" fontId="52" fillId="0" borderId="0"/>
    <xf numFmtId="178" fontId="53" fillId="0" borderId="0"/>
    <xf numFmtId="178" fontId="53" fillId="0" borderId="0"/>
    <xf numFmtId="178" fontId="53" fillId="0" borderId="0"/>
    <xf numFmtId="178" fontId="53" fillId="0" borderId="0"/>
    <xf numFmtId="0" fontId="13" fillId="0" borderId="0"/>
    <xf numFmtId="0" fontId="13" fillId="0" borderId="0"/>
    <xf numFmtId="178" fontId="13" fillId="0" borderId="0"/>
    <xf numFmtId="178" fontId="13" fillId="0" borderId="0"/>
    <xf numFmtId="178" fontId="5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58" borderId="91" applyNumberFormat="0" applyFont="0" applyAlignment="0" applyProtection="0"/>
    <xf numFmtId="178" fontId="13" fillId="58" borderId="9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82" fillId="0" borderId="0" applyFont="0" applyFill="0" applyBorder="0" applyAlignment="0" applyProtection="0"/>
    <xf numFmtId="178" fontId="62" fillId="56" borderId="92" applyNumberFormat="0" applyAlignment="0" applyProtection="0"/>
    <xf numFmtId="178" fontId="62" fillId="56" borderId="92" applyNumberFormat="0" applyAlignment="0" applyProtection="0"/>
    <xf numFmtId="178" fontId="54" fillId="0" borderId="0" applyNumberFormat="0" applyFill="0" applyBorder="0" applyAlignment="0" applyProtection="0"/>
    <xf numFmtId="178" fontId="54" fillId="0" borderId="0" applyNumberFormat="0" applyFill="0" applyBorder="0" applyAlignment="0" applyProtection="0"/>
    <xf numFmtId="178" fontId="66" fillId="0" borderId="0" applyNumberFormat="0" applyFill="0" applyBorder="0" applyAlignment="0" applyProtection="0"/>
    <xf numFmtId="178" fontId="66" fillId="0" borderId="0" applyNumberFormat="0" applyFill="0" applyBorder="0" applyAlignment="0" applyProtection="0"/>
    <xf numFmtId="178" fontId="56" fillId="0" borderId="88" applyNumberFormat="0" applyFill="0" applyAlignment="0" applyProtection="0"/>
    <xf numFmtId="178" fontId="56" fillId="0" borderId="88" applyNumberFormat="0" applyFill="0" applyAlignment="0" applyProtection="0"/>
    <xf numFmtId="178" fontId="57" fillId="0" borderId="89" applyNumberFormat="0" applyFill="0" applyAlignment="0" applyProtection="0"/>
    <xf numFmtId="178" fontId="57" fillId="0" borderId="89" applyNumberFormat="0" applyFill="0" applyAlignment="0" applyProtection="0"/>
    <xf numFmtId="178" fontId="58" fillId="0" borderId="90" applyNumberFormat="0" applyFill="0" applyAlignment="0" applyProtection="0"/>
    <xf numFmtId="178" fontId="58" fillId="0" borderId="90" applyNumberFormat="0" applyFill="0" applyAlignment="0" applyProtection="0"/>
    <xf numFmtId="178" fontId="55" fillId="0" borderId="0" applyNumberFormat="0" applyFill="0" applyBorder="0" applyAlignment="0" applyProtection="0"/>
    <xf numFmtId="178" fontId="55" fillId="0" borderId="0" applyNumberFormat="0" applyFill="0" applyBorder="0" applyAlignment="0" applyProtection="0"/>
    <xf numFmtId="178" fontId="37" fillId="0" borderId="93" applyNumberFormat="0" applyFill="0" applyAlignment="0" applyProtection="0"/>
    <xf numFmtId="178" fontId="37" fillId="0" borderId="93" applyNumberFormat="0" applyFill="0" applyAlignment="0" applyProtection="0"/>
    <xf numFmtId="168" fontId="1" fillId="16" borderId="0" applyNumberFormat="0" applyBorder="0" applyAlignment="0" applyProtection="0"/>
    <xf numFmtId="168" fontId="1" fillId="17" borderId="0" applyNumberFormat="0" applyBorder="0" applyAlignment="0" applyProtection="0"/>
    <xf numFmtId="168" fontId="1" fillId="24" borderId="0" applyNumberFormat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168" fontId="1" fillId="0" borderId="0"/>
    <xf numFmtId="0" fontId="1" fillId="0" borderId="0"/>
    <xf numFmtId="168" fontId="1" fillId="16" borderId="0" applyNumberFormat="0" applyBorder="0" applyAlignment="0" applyProtection="0"/>
    <xf numFmtId="168" fontId="1" fillId="17" borderId="0" applyNumberFormat="0" applyBorder="0" applyAlignment="0" applyProtection="0"/>
    <xf numFmtId="168" fontId="1" fillId="24" borderId="0" applyNumberFormat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168" fontId="1" fillId="0" borderId="0"/>
    <xf numFmtId="0" fontId="1" fillId="0" borderId="0"/>
    <xf numFmtId="168" fontId="1" fillId="16" borderId="0" applyNumberFormat="0" applyBorder="0" applyAlignment="0" applyProtection="0"/>
    <xf numFmtId="168" fontId="1" fillId="17" borderId="0" applyNumberFormat="0" applyBorder="0" applyAlignment="0" applyProtection="0"/>
    <xf numFmtId="168" fontId="1" fillId="24" borderId="0" applyNumberFormat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168" fontId="1" fillId="0" borderId="0"/>
    <xf numFmtId="0" fontId="1" fillId="0" borderId="0"/>
    <xf numFmtId="168" fontId="1" fillId="16" borderId="0" applyNumberFormat="0" applyBorder="0" applyAlignment="0" applyProtection="0"/>
    <xf numFmtId="168" fontId="1" fillId="17" borderId="0" applyNumberFormat="0" applyBorder="0" applyAlignment="0" applyProtection="0"/>
    <xf numFmtId="168" fontId="1" fillId="24" borderId="0" applyNumberFormat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168" fontId="1" fillId="0" borderId="0"/>
    <xf numFmtId="0" fontId="1" fillId="0" borderId="0"/>
    <xf numFmtId="168" fontId="1" fillId="16" borderId="0" applyNumberFormat="0" applyBorder="0" applyAlignment="0" applyProtection="0"/>
    <xf numFmtId="168" fontId="1" fillId="17" borderId="0" applyNumberFormat="0" applyBorder="0" applyAlignment="0" applyProtection="0"/>
    <xf numFmtId="168" fontId="1" fillId="24" borderId="0" applyNumberFormat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168" fontId="1" fillId="0" borderId="0"/>
    <xf numFmtId="0" fontId="1" fillId="0" borderId="0"/>
    <xf numFmtId="168" fontId="1" fillId="16" borderId="0" applyNumberFormat="0" applyBorder="0" applyAlignment="0" applyProtection="0"/>
    <xf numFmtId="168" fontId="1" fillId="17" borderId="0" applyNumberFormat="0" applyBorder="0" applyAlignment="0" applyProtection="0"/>
    <xf numFmtId="168" fontId="1" fillId="24" borderId="0" applyNumberFormat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168" fontId="1" fillId="0" borderId="0"/>
    <xf numFmtId="0" fontId="1" fillId="0" borderId="0"/>
    <xf numFmtId="168" fontId="1" fillId="16" borderId="0" applyNumberFormat="0" applyBorder="0" applyAlignment="0" applyProtection="0"/>
    <xf numFmtId="168" fontId="1" fillId="17" borderId="0" applyNumberFormat="0" applyBorder="0" applyAlignment="0" applyProtection="0"/>
    <xf numFmtId="168" fontId="1" fillId="24" borderId="0" applyNumberFormat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168" fontId="1" fillId="0" borderId="0"/>
    <xf numFmtId="0" fontId="1" fillId="0" borderId="0"/>
    <xf numFmtId="168" fontId="1" fillId="16" borderId="0" applyNumberFormat="0" applyBorder="0" applyAlignment="0" applyProtection="0"/>
    <xf numFmtId="168" fontId="1" fillId="17" borderId="0" applyNumberFormat="0" applyBorder="0" applyAlignment="0" applyProtection="0"/>
    <xf numFmtId="168" fontId="1" fillId="24" borderId="0" applyNumberFormat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168" fontId="1" fillId="0" borderId="0"/>
    <xf numFmtId="0" fontId="1" fillId="0" borderId="0"/>
    <xf numFmtId="168" fontId="1" fillId="16" borderId="0" applyNumberFormat="0" applyBorder="0" applyAlignment="0" applyProtection="0"/>
    <xf numFmtId="168" fontId="1" fillId="17" borderId="0" applyNumberFormat="0" applyBorder="0" applyAlignment="0" applyProtection="0"/>
    <xf numFmtId="168" fontId="1" fillId="24" borderId="0" applyNumberFormat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168" fontId="1" fillId="0" borderId="0"/>
    <xf numFmtId="0" fontId="1" fillId="0" borderId="0"/>
    <xf numFmtId="168" fontId="1" fillId="16" borderId="0" applyNumberFormat="0" applyBorder="0" applyAlignment="0" applyProtection="0"/>
    <xf numFmtId="168" fontId="1" fillId="17" borderId="0" applyNumberFormat="0" applyBorder="0" applyAlignment="0" applyProtection="0"/>
    <xf numFmtId="168" fontId="1" fillId="24" borderId="0" applyNumberFormat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168" fontId="1" fillId="0" borderId="0"/>
    <xf numFmtId="0" fontId="1" fillId="0" borderId="0"/>
    <xf numFmtId="168" fontId="1" fillId="16" borderId="0" applyNumberFormat="0" applyBorder="0" applyAlignment="0" applyProtection="0"/>
    <xf numFmtId="168" fontId="1" fillId="17" borderId="0" applyNumberFormat="0" applyBorder="0" applyAlignment="0" applyProtection="0"/>
    <xf numFmtId="168" fontId="1" fillId="24" borderId="0" applyNumberFormat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168" fontId="1" fillId="0" borderId="0"/>
    <xf numFmtId="0" fontId="1" fillId="0" borderId="0"/>
    <xf numFmtId="168" fontId="1" fillId="16" borderId="0" applyNumberFormat="0" applyBorder="0" applyAlignment="0" applyProtection="0"/>
    <xf numFmtId="168" fontId="1" fillId="17" borderId="0" applyNumberFormat="0" applyBorder="0" applyAlignment="0" applyProtection="0"/>
    <xf numFmtId="168" fontId="1" fillId="24" borderId="0" applyNumberFormat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168" fontId="1" fillId="0" borderId="0"/>
    <xf numFmtId="0" fontId="1" fillId="0" borderId="0"/>
    <xf numFmtId="168" fontId="1" fillId="16" borderId="0" applyNumberFormat="0" applyBorder="0" applyAlignment="0" applyProtection="0"/>
    <xf numFmtId="168" fontId="1" fillId="17" borderId="0" applyNumberFormat="0" applyBorder="0" applyAlignment="0" applyProtection="0"/>
    <xf numFmtId="168" fontId="1" fillId="24" borderId="0" applyNumberFormat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168" fontId="1" fillId="0" borderId="0"/>
    <xf numFmtId="0" fontId="1" fillId="0" borderId="0"/>
    <xf numFmtId="168" fontId="1" fillId="16" borderId="0" applyNumberFormat="0" applyBorder="0" applyAlignment="0" applyProtection="0"/>
    <xf numFmtId="168" fontId="1" fillId="17" borderId="0" applyNumberFormat="0" applyBorder="0" applyAlignment="0" applyProtection="0"/>
    <xf numFmtId="168" fontId="1" fillId="24" borderId="0" applyNumberFormat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168" fontId="1" fillId="0" borderId="0"/>
    <xf numFmtId="0" fontId="1" fillId="0" borderId="0"/>
    <xf numFmtId="168" fontId="1" fillId="16" borderId="0" applyNumberFormat="0" applyBorder="0" applyAlignment="0" applyProtection="0"/>
    <xf numFmtId="168" fontId="1" fillId="17" borderId="0" applyNumberFormat="0" applyBorder="0" applyAlignment="0" applyProtection="0"/>
    <xf numFmtId="168" fontId="1" fillId="24" borderId="0" applyNumberFormat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168" fontId="1" fillId="0" borderId="0"/>
    <xf numFmtId="0" fontId="1" fillId="0" borderId="0"/>
    <xf numFmtId="168" fontId="1" fillId="16" borderId="0" applyNumberFormat="0" applyBorder="0" applyAlignment="0" applyProtection="0"/>
    <xf numFmtId="168" fontId="1" fillId="17" borderId="0" applyNumberFormat="0" applyBorder="0" applyAlignment="0" applyProtection="0"/>
    <xf numFmtId="168" fontId="1" fillId="24" borderId="0" applyNumberFormat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168" fontId="1" fillId="0" borderId="0"/>
    <xf numFmtId="0" fontId="1" fillId="0" borderId="0"/>
    <xf numFmtId="168" fontId="1" fillId="16" borderId="0" applyNumberFormat="0" applyBorder="0" applyAlignment="0" applyProtection="0"/>
    <xf numFmtId="168" fontId="1" fillId="17" borderId="0" applyNumberFormat="0" applyBorder="0" applyAlignment="0" applyProtection="0"/>
    <xf numFmtId="168" fontId="1" fillId="24" borderId="0" applyNumberFormat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168" fontId="1" fillId="0" borderId="0"/>
    <xf numFmtId="0" fontId="1" fillId="0" borderId="0"/>
    <xf numFmtId="168" fontId="1" fillId="16" borderId="0" applyNumberFormat="0" applyBorder="0" applyAlignment="0" applyProtection="0"/>
    <xf numFmtId="168" fontId="1" fillId="17" borderId="0" applyNumberFormat="0" applyBorder="0" applyAlignment="0" applyProtection="0"/>
    <xf numFmtId="168" fontId="1" fillId="24" borderId="0" applyNumberFormat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168" fontId="1" fillId="0" borderId="0"/>
    <xf numFmtId="0" fontId="1" fillId="0" borderId="0"/>
    <xf numFmtId="0" fontId="13" fillId="0" borderId="0"/>
    <xf numFmtId="17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" fillId="0" borderId="0"/>
    <xf numFmtId="178" fontId="1" fillId="0" borderId="0"/>
    <xf numFmtId="9" fontId="13" fillId="0" borderId="0" applyFont="0" applyFill="0" applyBorder="0" applyAlignment="0" applyProtection="0"/>
  </cellStyleXfs>
  <cellXfs count="515">
    <xf numFmtId="168" fontId="0" fillId="0" borderId="0" xfId="0"/>
    <xf numFmtId="14" fontId="0" fillId="0" borderId="12" xfId="0" applyNumberFormat="1" applyBorder="1" applyAlignment="1">
      <alignment horizontal="center"/>
    </xf>
    <xf numFmtId="14" fontId="0" fillId="0" borderId="23" xfId="0" applyNumberFormat="1" applyBorder="1" applyAlignment="1">
      <alignment horizontal="center"/>
    </xf>
    <xf numFmtId="14" fontId="17" fillId="9" borderId="7" xfId="0" applyNumberFormat="1" applyFont="1" applyFill="1" applyBorder="1" applyAlignment="1">
      <alignment horizontal="center" vertical="center" wrapText="1"/>
    </xf>
    <xf numFmtId="14" fontId="16" fillId="0" borderId="0" xfId="0" applyNumberFormat="1" applyFont="1" applyFill="1" applyBorder="1" applyAlignment="1">
      <alignment horizontal="center" vertical="center" wrapText="1"/>
    </xf>
    <xf numFmtId="14" fontId="14" fillId="8" borderId="1" xfId="0" applyNumberFormat="1" applyFont="1" applyFill="1" applyBorder="1" applyAlignment="1">
      <alignment horizontal="center" vertical="center" wrapText="1"/>
    </xf>
    <xf numFmtId="14" fontId="14" fillId="3" borderId="5" xfId="0" applyNumberFormat="1" applyFont="1" applyFill="1" applyBorder="1" applyAlignment="1">
      <alignment horizontal="center" vertical="center" wrapText="1"/>
    </xf>
    <xf numFmtId="14" fontId="14" fillId="0" borderId="0" xfId="0" applyNumberFormat="1" applyFont="1" applyFill="1" applyBorder="1" applyAlignment="1">
      <alignment horizontal="center" vertical="center" wrapText="1"/>
    </xf>
    <xf numFmtId="14" fontId="15" fillId="5" borderId="32" xfId="0" applyNumberFormat="1" applyFont="1" applyFill="1" applyBorder="1" applyAlignment="1">
      <alignment horizontal="center" vertical="center" wrapText="1"/>
    </xf>
    <xf numFmtId="14" fontId="0" fillId="0" borderId="20" xfId="0" applyNumberFormat="1" applyBorder="1" applyAlignment="1">
      <alignment horizontal="center"/>
    </xf>
    <xf numFmtId="14" fontId="14" fillId="8" borderId="3" xfId="0" applyNumberFormat="1" applyFont="1" applyFill="1" applyBorder="1" applyAlignment="1">
      <alignment horizontal="center" vertical="center" wrapText="1"/>
    </xf>
    <xf numFmtId="14" fontId="14" fillId="3" borderId="0" xfId="0" applyNumberFormat="1" applyFont="1" applyFill="1" applyBorder="1" applyAlignment="1">
      <alignment horizontal="center" vertical="center" wrapText="1"/>
    </xf>
    <xf numFmtId="14" fontId="14" fillId="2" borderId="1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/>
    </xf>
    <xf numFmtId="49" fontId="14" fillId="2" borderId="3" xfId="0" applyNumberFormat="1" applyFont="1" applyFill="1" applyBorder="1" applyAlignment="1">
      <alignment horizontal="center" vertical="center" wrapText="1"/>
    </xf>
    <xf numFmtId="49" fontId="14" fillId="6" borderId="12" xfId="0" applyNumberFormat="1" applyFont="1" applyFill="1" applyBorder="1" applyAlignment="1">
      <alignment horizontal="center" vertical="center"/>
    </xf>
    <xf numFmtId="49" fontId="14" fillId="6" borderId="23" xfId="0" applyNumberFormat="1" applyFont="1" applyFill="1" applyBorder="1" applyAlignment="1">
      <alignment horizontal="center" vertical="center"/>
    </xf>
    <xf numFmtId="49" fontId="14" fillId="8" borderId="3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14" fillId="6" borderId="27" xfId="0" applyNumberFormat="1" applyFont="1" applyFill="1" applyBorder="1" applyAlignment="1">
      <alignment horizontal="center" vertical="center"/>
    </xf>
    <xf numFmtId="49" fontId="14" fillId="6" borderId="24" xfId="0" applyNumberFormat="1" applyFont="1" applyFill="1" applyBorder="1" applyAlignment="1">
      <alignment horizontal="center" vertical="center"/>
    </xf>
    <xf numFmtId="49" fontId="14" fillId="6" borderId="28" xfId="0" applyNumberFormat="1" applyFont="1" applyFill="1" applyBorder="1" applyAlignment="1">
      <alignment horizontal="center" vertical="center"/>
    </xf>
    <xf numFmtId="49" fontId="14" fillId="0" borderId="26" xfId="0" applyNumberFormat="1" applyFont="1" applyFill="1" applyBorder="1" applyAlignment="1">
      <alignment horizontal="center" vertical="center"/>
    </xf>
    <xf numFmtId="49" fontId="14" fillId="6" borderId="14" xfId="0" applyNumberFormat="1" applyFont="1" applyFill="1" applyBorder="1" applyAlignment="1">
      <alignment horizontal="center" vertical="center" wrapText="1"/>
    </xf>
    <xf numFmtId="49" fontId="14" fillId="8" borderId="1" xfId="0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49" fontId="14" fillId="6" borderId="16" xfId="0" applyNumberFormat="1" applyFont="1" applyFill="1" applyBorder="1" applyAlignment="1">
      <alignment horizontal="center" vertical="center"/>
    </xf>
    <xf numFmtId="49" fontId="14" fillId="6" borderId="14" xfId="0" applyNumberFormat="1" applyFont="1" applyFill="1" applyBorder="1" applyAlignment="1">
      <alignment horizontal="center" vertical="center"/>
    </xf>
    <xf numFmtId="49" fontId="14" fillId="6" borderId="29" xfId="0" applyNumberFormat="1" applyFont="1" applyFill="1" applyBorder="1" applyAlignment="1">
      <alignment horizontal="center" vertical="center"/>
    </xf>
    <xf numFmtId="49" fontId="14" fillId="0" borderId="20" xfId="0" applyNumberFormat="1" applyFont="1" applyFill="1" applyBorder="1" applyAlignment="1">
      <alignment horizontal="center" vertical="center"/>
    </xf>
    <xf numFmtId="49" fontId="14" fillId="0" borderId="18" xfId="0" applyNumberFormat="1" applyFont="1" applyFill="1" applyBorder="1" applyAlignment="1">
      <alignment horizontal="center" vertical="center"/>
    </xf>
    <xf numFmtId="49" fontId="14" fillId="6" borderId="43" xfId="0" applyNumberFormat="1" applyFont="1" applyFill="1" applyBorder="1" applyAlignment="1">
      <alignment horizontal="center" vertical="center"/>
    </xf>
    <xf numFmtId="49" fontId="14" fillId="6" borderId="18" xfId="0" applyNumberFormat="1" applyFont="1" applyFill="1" applyBorder="1" applyAlignment="1">
      <alignment horizontal="center" vertical="center"/>
    </xf>
    <xf numFmtId="49" fontId="14" fillId="6" borderId="15" xfId="0" applyNumberFormat="1" applyFont="1" applyFill="1" applyBorder="1" applyAlignment="1">
      <alignment horizontal="center" vertical="center"/>
    </xf>
    <xf numFmtId="49" fontId="14" fillId="0" borderId="31" xfId="0" applyNumberFormat="1" applyFont="1" applyFill="1" applyBorder="1" applyAlignment="1">
      <alignment horizontal="center" vertical="center"/>
    </xf>
    <xf numFmtId="49" fontId="14" fillId="0" borderId="17" xfId="0" applyNumberFormat="1" applyFont="1" applyFill="1" applyBorder="1" applyAlignment="1">
      <alignment horizontal="center" vertical="center"/>
    </xf>
    <xf numFmtId="49" fontId="14" fillId="6" borderId="44" xfId="0" applyNumberFormat="1" applyFont="1" applyFill="1" applyBorder="1" applyAlignment="1">
      <alignment horizontal="center" vertical="center"/>
    </xf>
    <xf numFmtId="49" fontId="14" fillId="6" borderId="17" xfId="0" applyNumberFormat="1" applyFont="1" applyFill="1" applyBorder="1" applyAlignment="1">
      <alignment horizontal="center" vertical="center"/>
    </xf>
    <xf numFmtId="49" fontId="14" fillId="0" borderId="29" xfId="0" applyNumberFormat="1" applyFont="1" applyFill="1" applyBorder="1" applyAlignment="1">
      <alignment horizontal="center" vertical="center"/>
    </xf>
    <xf numFmtId="49" fontId="14" fillId="0" borderId="28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>
      <alignment horizontal="center" vertical="center" wrapText="1"/>
    </xf>
    <xf numFmtId="14" fontId="0" fillId="0" borderId="11" xfId="0" applyNumberFormat="1" applyBorder="1" applyAlignment="1">
      <alignment horizontal="center"/>
    </xf>
    <xf numFmtId="14" fontId="0" fillId="0" borderId="21" xfId="0" applyNumberFormat="1" applyBorder="1" applyAlignment="1">
      <alignment horizontal="center"/>
    </xf>
    <xf numFmtId="14" fontId="0" fillId="0" borderId="19" xfId="0" applyNumberFormat="1" applyBorder="1" applyAlignment="1">
      <alignment horizontal="center"/>
    </xf>
    <xf numFmtId="14" fontId="14" fillId="2" borderId="8" xfId="0" applyNumberFormat="1" applyFont="1" applyFill="1" applyBorder="1" applyAlignment="1">
      <alignment horizontal="center" vertical="center" wrapText="1"/>
    </xf>
    <xf numFmtId="14" fontId="14" fillId="2" borderId="2" xfId="0" applyNumberFormat="1" applyFont="1" applyFill="1" applyBorder="1" applyAlignment="1">
      <alignment horizontal="center" vertical="center" wrapText="1"/>
    </xf>
    <xf numFmtId="14" fontId="14" fillId="8" borderId="2" xfId="0" applyNumberFormat="1" applyFont="1" applyFill="1" applyBorder="1" applyAlignment="1">
      <alignment horizontal="center" vertical="center" wrapText="1"/>
    </xf>
    <xf numFmtId="14" fontId="0" fillId="0" borderId="0" xfId="0" applyNumberFormat="1"/>
    <xf numFmtId="14" fontId="0" fillId="0" borderId="45" xfId="0" applyNumberFormat="1" applyBorder="1"/>
    <xf numFmtId="14" fontId="0" fillId="0" borderId="46" xfId="0" applyNumberFormat="1" applyBorder="1"/>
    <xf numFmtId="14" fontId="0" fillId="0" borderId="31" xfId="0" applyNumberFormat="1" applyBorder="1" applyAlignment="1">
      <alignment horizontal="center"/>
    </xf>
    <xf numFmtId="14" fontId="0" fillId="0" borderId="5" xfId="0" applyNumberFormat="1" applyBorder="1"/>
    <xf numFmtId="14" fontId="14" fillId="3" borderId="1" xfId="0" applyNumberFormat="1" applyFont="1" applyFill="1" applyBorder="1" applyAlignment="1">
      <alignment horizontal="center" vertical="center" wrapText="1"/>
    </xf>
    <xf numFmtId="3" fontId="15" fillId="4" borderId="47" xfId="0" applyNumberFormat="1" applyFont="1" applyFill="1" applyBorder="1" applyAlignment="1">
      <alignment horizontal="center" vertical="center" wrapText="1"/>
    </xf>
    <xf numFmtId="3" fontId="15" fillId="4" borderId="48" xfId="0" applyNumberFormat="1" applyFont="1" applyFill="1" applyBorder="1" applyAlignment="1">
      <alignment horizontal="center" vertical="center" wrapText="1"/>
    </xf>
    <xf numFmtId="49" fontId="15" fillId="4" borderId="6" xfId="0" applyNumberFormat="1" applyFont="1" applyFill="1" applyBorder="1" applyAlignment="1">
      <alignment horizontal="center" vertical="center" wrapText="1"/>
    </xf>
    <xf numFmtId="49" fontId="15" fillId="10" borderId="32" xfId="0" applyNumberFormat="1" applyFont="1" applyFill="1" applyBorder="1" applyAlignment="1">
      <alignment horizontal="center" vertical="center" wrapText="1"/>
    </xf>
    <xf numFmtId="49" fontId="14" fillId="6" borderId="10" xfId="0" applyNumberFormat="1" applyFont="1" applyFill="1" applyBorder="1" applyAlignment="1">
      <alignment horizontal="center" vertical="center"/>
    </xf>
    <xf numFmtId="49" fontId="14" fillId="6" borderId="22" xfId="0" applyNumberFormat="1" applyFont="1" applyFill="1" applyBorder="1" applyAlignment="1">
      <alignment horizontal="center" vertical="center"/>
    </xf>
    <xf numFmtId="49" fontId="14" fillId="6" borderId="25" xfId="0" applyNumberFormat="1" applyFont="1" applyFill="1" applyBorder="1" applyAlignment="1">
      <alignment horizontal="center" vertical="center"/>
    </xf>
    <xf numFmtId="49" fontId="14" fillId="3" borderId="5" xfId="0" applyNumberFormat="1" applyFont="1" applyFill="1" applyBorder="1" applyAlignment="1">
      <alignment horizontal="center" vertical="center" wrapText="1"/>
    </xf>
    <xf numFmtId="49" fontId="14" fillId="6" borderId="5" xfId="0" applyNumberFormat="1" applyFont="1" applyFill="1" applyBorder="1" applyAlignment="1">
      <alignment horizontal="center" vertical="center"/>
    </xf>
    <xf numFmtId="49" fontId="14" fillId="6" borderId="0" xfId="0" applyNumberFormat="1" applyFont="1" applyFill="1" applyBorder="1" applyAlignment="1">
      <alignment horizontal="center" vertical="center"/>
    </xf>
    <xf numFmtId="49" fontId="14" fillId="3" borderId="0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Border="1" applyAlignment="1">
      <alignment horizontal="center" vertical="center" wrapText="1"/>
    </xf>
    <xf numFmtId="168" fontId="23" fillId="0" borderId="0" xfId="92"/>
    <xf numFmtId="22" fontId="23" fillId="0" borderId="0" xfId="92" applyNumberFormat="1"/>
    <xf numFmtId="14" fontId="0" fillId="0" borderId="0" xfId="0" applyNumberFormat="1" applyAlignment="1">
      <alignment horizontal="center"/>
    </xf>
    <xf numFmtId="168" fontId="35" fillId="0" borderId="0" xfId="0" applyFont="1" applyAlignment="1">
      <alignment horizontal="center" vertical="center"/>
    </xf>
    <xf numFmtId="168" fontId="35" fillId="0" borderId="0" xfId="0" applyFont="1" applyAlignment="1">
      <alignment horizontal="center" vertical="center" wrapText="1"/>
    </xf>
    <xf numFmtId="168" fontId="35" fillId="0" borderId="0" xfId="0" applyFont="1" applyFill="1" applyAlignment="1">
      <alignment horizontal="center" vertical="center"/>
    </xf>
    <xf numFmtId="168" fontId="35" fillId="0" borderId="35" xfId="0" applyFont="1" applyBorder="1" applyAlignment="1">
      <alignment horizontal="center" vertical="center"/>
    </xf>
    <xf numFmtId="168" fontId="35" fillId="0" borderId="36" xfId="0" applyFont="1" applyBorder="1" applyAlignment="1">
      <alignment horizontal="center" vertical="center"/>
    </xf>
    <xf numFmtId="168" fontId="35" fillId="0" borderId="36" xfId="0" applyFont="1" applyBorder="1" applyAlignment="1">
      <alignment horizontal="center" vertical="center" wrapText="1"/>
    </xf>
    <xf numFmtId="168" fontId="35" fillId="0" borderId="36" xfId="0" applyFont="1" applyFill="1" applyBorder="1" applyAlignment="1">
      <alignment horizontal="center" vertical="center"/>
    </xf>
    <xf numFmtId="168" fontId="35" fillId="0" borderId="37" xfId="0" applyFont="1" applyBorder="1" applyAlignment="1">
      <alignment horizontal="center" vertical="center"/>
    </xf>
    <xf numFmtId="168" fontId="35" fillId="0" borderId="38" xfId="0" applyFont="1" applyBorder="1" applyAlignment="1">
      <alignment horizontal="center" vertical="center"/>
    </xf>
    <xf numFmtId="168" fontId="35" fillId="0" borderId="0" xfId="0" applyFont="1" applyBorder="1" applyAlignment="1">
      <alignment horizontal="center" vertical="center"/>
    </xf>
    <xf numFmtId="168" fontId="35" fillId="0" borderId="0" xfId="0" applyFont="1" applyFill="1" applyBorder="1" applyAlignment="1">
      <alignment horizontal="center" vertical="center"/>
    </xf>
    <xf numFmtId="168" fontId="35" fillId="0" borderId="39" xfId="0" applyFont="1" applyBorder="1" applyAlignment="1">
      <alignment horizontal="center" vertical="center"/>
    </xf>
    <xf numFmtId="168" fontId="35" fillId="0" borderId="0" xfId="0" applyFont="1" applyBorder="1" applyAlignment="1">
      <alignment vertical="center"/>
    </xf>
    <xf numFmtId="168" fontId="37" fillId="26" borderId="33" xfId="0" applyFont="1" applyFill="1" applyBorder="1" applyAlignment="1">
      <alignment horizontal="center" vertical="center"/>
    </xf>
    <xf numFmtId="168" fontId="41" fillId="26" borderId="54" xfId="0" applyFont="1" applyFill="1" applyBorder="1" applyAlignment="1">
      <alignment horizontal="center" vertical="center" wrapText="1"/>
    </xf>
    <xf numFmtId="168" fontId="41" fillId="26" borderId="33" xfId="0" applyFont="1" applyFill="1" applyBorder="1" applyAlignment="1">
      <alignment horizontal="center" vertical="center" wrapText="1"/>
    </xf>
    <xf numFmtId="168" fontId="42" fillId="27" borderId="60" xfId="0" applyFont="1" applyFill="1" applyBorder="1" applyAlignment="1">
      <alignment horizontal="center" vertical="center"/>
    </xf>
    <xf numFmtId="168" fontId="42" fillId="27" borderId="72" xfId="0" applyFont="1" applyFill="1" applyBorder="1" applyAlignment="1">
      <alignment horizontal="left" vertical="center" indent="2"/>
    </xf>
    <xf numFmtId="168" fontId="42" fillId="27" borderId="61" xfId="0" applyFont="1" applyFill="1" applyBorder="1" applyAlignment="1">
      <alignment horizontal="left" vertical="center" indent="1"/>
    </xf>
    <xf numFmtId="168" fontId="42" fillId="27" borderId="61" xfId="0" applyFont="1" applyFill="1" applyBorder="1" applyAlignment="1">
      <alignment horizontal="center" vertical="center"/>
    </xf>
    <xf numFmtId="14" fontId="42" fillId="27" borderId="61" xfId="0" applyNumberFormat="1" applyFont="1" applyFill="1" applyBorder="1" applyAlignment="1">
      <alignment horizontal="center" vertical="center"/>
    </xf>
    <xf numFmtId="167" fontId="42" fillId="27" borderId="61" xfId="93" applyNumberFormat="1" applyFont="1" applyFill="1" applyBorder="1" applyAlignment="1">
      <alignment horizontal="center" vertical="center"/>
    </xf>
    <xf numFmtId="9" fontId="42" fillId="11" borderId="76" xfId="93" applyFont="1" applyFill="1" applyBorder="1" applyAlignment="1">
      <alignment horizontal="center" vertical="center"/>
    </xf>
    <xf numFmtId="167" fontId="42" fillId="27" borderId="72" xfId="93" applyNumberFormat="1" applyFont="1" applyFill="1" applyBorder="1" applyAlignment="1">
      <alignment horizontal="center" vertical="center"/>
    </xf>
    <xf numFmtId="9" fontId="42" fillId="11" borderId="72" xfId="0" applyNumberFormat="1" applyFont="1" applyFill="1" applyBorder="1" applyAlignment="1">
      <alignment horizontal="center" vertical="center" wrapText="1"/>
    </xf>
    <xf numFmtId="9" fontId="42" fillId="27" borderId="62" xfId="93" applyFont="1" applyFill="1" applyBorder="1" applyAlignment="1">
      <alignment horizontal="center" vertical="center"/>
    </xf>
    <xf numFmtId="168" fontId="42" fillId="27" borderId="63" xfId="0" applyFont="1" applyFill="1" applyBorder="1" applyAlignment="1">
      <alignment horizontal="center" vertical="center"/>
    </xf>
    <xf numFmtId="168" fontId="42" fillId="27" borderId="50" xfId="0" applyFont="1" applyFill="1" applyBorder="1" applyAlignment="1">
      <alignment horizontal="left" vertical="center" indent="2"/>
    </xf>
    <xf numFmtId="168" fontId="42" fillId="27" borderId="49" xfId="0" applyFont="1" applyFill="1" applyBorder="1" applyAlignment="1">
      <alignment horizontal="left" vertical="center" indent="1"/>
    </xf>
    <xf numFmtId="168" fontId="42" fillId="27" borderId="49" xfId="0" applyFont="1" applyFill="1" applyBorder="1" applyAlignment="1">
      <alignment horizontal="center" vertical="center"/>
    </xf>
    <xf numFmtId="14" fontId="42" fillId="27" borderId="49" xfId="0" applyNumberFormat="1" applyFont="1" applyFill="1" applyBorder="1" applyAlignment="1">
      <alignment horizontal="center" vertical="center"/>
    </xf>
    <xf numFmtId="167" fontId="42" fillId="27" borderId="49" xfId="93" applyNumberFormat="1" applyFont="1" applyFill="1" applyBorder="1" applyAlignment="1">
      <alignment horizontal="center" vertical="center"/>
    </xf>
    <xf numFmtId="1" fontId="42" fillId="27" borderId="49" xfId="93" applyNumberFormat="1" applyFont="1" applyFill="1" applyBorder="1" applyAlignment="1">
      <alignment horizontal="center" vertical="center"/>
    </xf>
    <xf numFmtId="9" fontId="42" fillId="27" borderId="50" xfId="93" applyFont="1" applyFill="1" applyBorder="1" applyAlignment="1">
      <alignment horizontal="center" vertical="center"/>
    </xf>
    <xf numFmtId="167" fontId="42" fillId="27" borderId="50" xfId="93" applyNumberFormat="1" applyFont="1" applyFill="1" applyBorder="1" applyAlignment="1">
      <alignment horizontal="center" vertical="center"/>
    </xf>
    <xf numFmtId="9" fontId="42" fillId="27" borderId="50" xfId="0" applyNumberFormat="1" applyFont="1" applyFill="1" applyBorder="1" applyAlignment="1">
      <alignment horizontal="center" vertical="center" wrapText="1"/>
    </xf>
    <xf numFmtId="9" fontId="42" fillId="27" borderId="64" xfId="93" applyFont="1" applyFill="1" applyBorder="1" applyAlignment="1">
      <alignment horizontal="center" vertical="center"/>
    </xf>
    <xf numFmtId="168" fontId="29" fillId="0" borderId="0" xfId="142"/>
    <xf numFmtId="168" fontId="29" fillId="0" borderId="0" xfId="142" applyAlignment="1">
      <alignment horizontal="left" vertical="center" wrapText="1"/>
    </xf>
    <xf numFmtId="168" fontId="29" fillId="0" borderId="0" xfId="142" applyAlignment="1">
      <alignment vertical="center"/>
    </xf>
    <xf numFmtId="167" fontId="42" fillId="29" borderId="49" xfId="93" applyNumberFormat="1" applyFont="1" applyFill="1" applyBorder="1" applyAlignment="1">
      <alignment horizontal="center" vertical="center"/>
    </xf>
    <xf numFmtId="168" fontId="34" fillId="0" borderId="0" xfId="86" applyFont="1" applyBorder="1" applyAlignment="1">
      <alignment vertical="center"/>
    </xf>
    <xf numFmtId="168" fontId="42" fillId="27" borderId="69" xfId="0" applyFont="1" applyFill="1" applyBorder="1" applyAlignment="1">
      <alignment horizontal="center" vertical="center"/>
    </xf>
    <xf numFmtId="168" fontId="42" fillId="27" borderId="73" xfId="0" applyFont="1" applyFill="1" applyBorder="1" applyAlignment="1">
      <alignment horizontal="left" vertical="center" indent="2"/>
    </xf>
    <xf numFmtId="168" fontId="42" fillId="27" borderId="70" xfId="0" applyFont="1" applyFill="1" applyBorder="1" applyAlignment="1">
      <alignment horizontal="left" vertical="center" indent="1"/>
    </xf>
    <xf numFmtId="168" fontId="42" fillId="27" borderId="70" xfId="0" applyFont="1" applyFill="1" applyBorder="1" applyAlignment="1">
      <alignment horizontal="center" vertical="center"/>
    </xf>
    <xf numFmtId="14" fontId="42" fillId="27" borderId="70" xfId="0" applyNumberFormat="1" applyFont="1" applyFill="1" applyBorder="1" applyAlignment="1">
      <alignment horizontal="center" vertical="center"/>
    </xf>
    <xf numFmtId="167" fontId="42" fillId="27" borderId="70" xfId="93" applyNumberFormat="1" applyFont="1" applyFill="1" applyBorder="1" applyAlignment="1">
      <alignment horizontal="center" vertical="center"/>
    </xf>
    <xf numFmtId="1" fontId="42" fillId="27" borderId="70" xfId="93" applyNumberFormat="1" applyFont="1" applyFill="1" applyBorder="1" applyAlignment="1">
      <alignment horizontal="center" vertical="center"/>
    </xf>
    <xf numFmtId="9" fontId="42" fillId="27" borderId="73" xfId="93" applyFont="1" applyFill="1" applyBorder="1" applyAlignment="1">
      <alignment horizontal="center" vertical="center"/>
    </xf>
    <xf numFmtId="167" fontId="42" fillId="27" borderId="73" xfId="93" applyNumberFormat="1" applyFont="1" applyFill="1" applyBorder="1" applyAlignment="1">
      <alignment horizontal="center" vertical="center"/>
    </xf>
    <xf numFmtId="9" fontId="42" fillId="27" borderId="73" xfId="0" applyNumberFormat="1" applyFont="1" applyFill="1" applyBorder="1" applyAlignment="1">
      <alignment horizontal="center" vertical="center" wrapText="1"/>
    </xf>
    <xf numFmtId="9" fontId="42" fillId="27" borderId="71" xfId="93" applyFont="1" applyFill="1" applyBorder="1" applyAlignment="1">
      <alignment horizontal="center" vertical="center"/>
    </xf>
    <xf numFmtId="168" fontId="42" fillId="2" borderId="60" xfId="0" applyFont="1" applyFill="1" applyBorder="1" applyAlignment="1">
      <alignment horizontal="center" vertical="center"/>
    </xf>
    <xf numFmtId="168" fontId="42" fillId="2" borderId="72" xfId="0" applyFont="1" applyFill="1" applyBorder="1" applyAlignment="1">
      <alignment horizontal="left" vertical="center" indent="2"/>
    </xf>
    <xf numFmtId="168" fontId="42" fillId="2" borderId="61" xfId="0" applyFont="1" applyFill="1" applyBorder="1" applyAlignment="1">
      <alignment horizontal="left" vertical="center" indent="1"/>
    </xf>
    <xf numFmtId="168" fontId="42" fillId="2" borderId="61" xfId="0" applyFont="1" applyFill="1" applyBorder="1" applyAlignment="1">
      <alignment horizontal="center" vertical="center"/>
    </xf>
    <xf numFmtId="14" fontId="42" fillId="2" borderId="61" xfId="0" applyNumberFormat="1" applyFont="1" applyFill="1" applyBorder="1" applyAlignment="1">
      <alignment horizontal="center" vertical="center"/>
    </xf>
    <xf numFmtId="1" fontId="42" fillId="2" borderId="61" xfId="93" applyNumberFormat="1" applyFont="1" applyFill="1" applyBorder="1" applyAlignment="1">
      <alignment horizontal="center" vertical="center"/>
    </xf>
    <xf numFmtId="9" fontId="42" fillId="2" borderId="72" xfId="93" applyFont="1" applyFill="1" applyBorder="1" applyAlignment="1">
      <alignment horizontal="center" vertical="center"/>
    </xf>
    <xf numFmtId="167" fontId="42" fillId="2" borderId="72" xfId="93" applyNumberFormat="1" applyFont="1" applyFill="1" applyBorder="1" applyAlignment="1">
      <alignment horizontal="center" vertical="center"/>
    </xf>
    <xf numFmtId="9" fontId="42" fillId="2" borderId="72" xfId="0" applyNumberFormat="1" applyFont="1" applyFill="1" applyBorder="1" applyAlignment="1">
      <alignment horizontal="center" vertical="center" wrapText="1"/>
    </xf>
    <xf numFmtId="9" fontId="42" fillId="2" borderId="62" xfId="93" applyFont="1" applyFill="1" applyBorder="1" applyAlignment="1">
      <alignment horizontal="center" vertical="center"/>
    </xf>
    <xf numFmtId="168" fontId="42" fillId="2" borderId="63" xfId="0" applyFont="1" applyFill="1" applyBorder="1" applyAlignment="1">
      <alignment horizontal="center" vertical="center"/>
    </xf>
    <xf numFmtId="168" fontId="42" fillId="2" borderId="50" xfId="0" applyFont="1" applyFill="1" applyBorder="1" applyAlignment="1">
      <alignment horizontal="left" vertical="center" indent="2"/>
    </xf>
    <xf numFmtId="168" fontId="42" fillId="2" borderId="49" xfId="0" applyFont="1" applyFill="1" applyBorder="1" applyAlignment="1">
      <alignment horizontal="left" vertical="center" indent="1"/>
    </xf>
    <xf numFmtId="168" fontId="42" fillId="2" borderId="49" xfId="0" applyFont="1" applyFill="1" applyBorder="1" applyAlignment="1">
      <alignment horizontal="center" vertical="center"/>
    </xf>
    <xf numFmtId="14" fontId="42" fillId="2" borderId="49" xfId="0" applyNumberFormat="1" applyFont="1" applyFill="1" applyBorder="1" applyAlignment="1">
      <alignment horizontal="center" vertical="center"/>
    </xf>
    <xf numFmtId="1" fontId="42" fillId="2" borderId="49" xfId="93" applyNumberFormat="1" applyFont="1" applyFill="1" applyBorder="1" applyAlignment="1">
      <alignment horizontal="center" vertical="center"/>
    </xf>
    <xf numFmtId="9" fontId="42" fillId="2" borderId="50" xfId="93" applyFont="1" applyFill="1" applyBorder="1" applyAlignment="1">
      <alignment horizontal="center" vertical="center"/>
    </xf>
    <xf numFmtId="167" fontId="42" fillId="2" borderId="50" xfId="93" applyNumberFormat="1" applyFont="1" applyFill="1" applyBorder="1" applyAlignment="1">
      <alignment horizontal="center" vertical="center"/>
    </xf>
    <xf numFmtId="9" fontId="42" fillId="2" borderId="50" xfId="0" applyNumberFormat="1" applyFont="1" applyFill="1" applyBorder="1" applyAlignment="1">
      <alignment horizontal="center" vertical="center" wrapText="1"/>
    </xf>
    <xf numFmtId="9" fontId="42" fillId="2" borderId="64" xfId="93" applyFont="1" applyFill="1" applyBorder="1" applyAlignment="1">
      <alignment horizontal="center" vertical="center"/>
    </xf>
    <xf numFmtId="168" fontId="13" fillId="0" borderId="0" xfId="86" applyBorder="1" applyAlignment="1">
      <alignment horizontal="left" vertical="center" wrapText="1"/>
    </xf>
    <xf numFmtId="168" fontId="13" fillId="0" borderId="0" xfId="86" applyBorder="1" applyAlignment="1">
      <alignment vertical="center"/>
    </xf>
    <xf numFmtId="168" fontId="13" fillId="0" borderId="0" xfId="86" applyFont="1" applyBorder="1"/>
    <xf numFmtId="168" fontId="27" fillId="0" borderId="0" xfId="86" applyFont="1" applyBorder="1"/>
    <xf numFmtId="168" fontId="35" fillId="12" borderId="49" xfId="0" applyFont="1" applyFill="1" applyBorder="1" applyAlignment="1">
      <alignment horizontal="center" vertical="center"/>
    </xf>
    <xf numFmtId="9" fontId="35" fillId="0" borderId="0" xfId="93" applyFont="1" applyBorder="1" applyAlignment="1">
      <alignment horizontal="center" vertical="center"/>
    </xf>
    <xf numFmtId="168" fontId="42" fillId="33" borderId="63" xfId="0" applyFont="1" applyFill="1" applyBorder="1" applyAlignment="1">
      <alignment horizontal="center" vertical="center"/>
    </xf>
    <xf numFmtId="168" fontId="42" fillId="33" borderId="50" xfId="0" applyFont="1" applyFill="1" applyBorder="1" applyAlignment="1">
      <alignment horizontal="left" vertical="center" indent="2"/>
    </xf>
    <xf numFmtId="168" fontId="42" fillId="33" borderId="49" xfId="0" applyFont="1" applyFill="1" applyBorder="1" applyAlignment="1">
      <alignment horizontal="left" vertical="center" indent="1"/>
    </xf>
    <xf numFmtId="168" fontId="42" fillId="33" borderId="49" xfId="0" applyFont="1" applyFill="1" applyBorder="1" applyAlignment="1">
      <alignment horizontal="center" vertical="center"/>
    </xf>
    <xf numFmtId="14" fontId="42" fillId="33" borderId="49" xfId="0" applyNumberFormat="1" applyFont="1" applyFill="1" applyBorder="1" applyAlignment="1">
      <alignment horizontal="center" vertical="center"/>
    </xf>
    <xf numFmtId="167" fontId="42" fillId="33" borderId="49" xfId="93" applyNumberFormat="1" applyFont="1" applyFill="1" applyBorder="1" applyAlignment="1">
      <alignment horizontal="center" vertical="center"/>
    </xf>
    <xf numFmtId="1" fontId="42" fillId="33" borderId="49" xfId="93" applyNumberFormat="1" applyFont="1" applyFill="1" applyBorder="1" applyAlignment="1">
      <alignment horizontal="center" vertical="center"/>
    </xf>
    <xf numFmtId="9" fontId="42" fillId="33" borderId="50" xfId="93" applyFont="1" applyFill="1" applyBorder="1" applyAlignment="1">
      <alignment horizontal="center" vertical="center"/>
    </xf>
    <xf numFmtId="167" fontId="42" fillId="33" borderId="50" xfId="93" applyNumberFormat="1" applyFont="1" applyFill="1" applyBorder="1" applyAlignment="1">
      <alignment horizontal="center" vertical="center"/>
    </xf>
    <xf numFmtId="9" fontId="42" fillId="33" borderId="50" xfId="0" applyNumberFormat="1" applyFont="1" applyFill="1" applyBorder="1" applyAlignment="1">
      <alignment horizontal="center" vertical="center" wrapText="1"/>
    </xf>
    <xf numFmtId="9" fontId="42" fillId="33" borderId="64" xfId="93" applyFont="1" applyFill="1" applyBorder="1" applyAlignment="1">
      <alignment horizontal="center" vertical="center"/>
    </xf>
    <xf numFmtId="168" fontId="13" fillId="0" borderId="0" xfId="86" applyBorder="1" applyAlignment="1">
      <alignment horizontal="center" vertical="center"/>
    </xf>
    <xf numFmtId="168" fontId="13" fillId="0" borderId="0" xfId="86" applyBorder="1"/>
    <xf numFmtId="168" fontId="13" fillId="0" borderId="0" xfId="86" applyFill="1" applyBorder="1" applyAlignment="1">
      <alignment horizontal="left" vertical="center" wrapText="1"/>
    </xf>
    <xf numFmtId="168" fontId="13" fillId="0" borderId="0" xfId="86" applyFill="1" applyBorder="1" applyAlignment="1">
      <alignment vertical="center"/>
    </xf>
    <xf numFmtId="168" fontId="43" fillId="0" borderId="0" xfId="0" applyFont="1" applyFill="1" applyBorder="1" applyAlignment="1">
      <alignment horizontal="center" vertical="center"/>
    </xf>
    <xf numFmtId="168" fontId="0" fillId="0" borderId="38" xfId="0" applyFont="1" applyBorder="1" applyAlignment="1">
      <alignment horizontal="center" vertical="center"/>
    </xf>
    <xf numFmtId="168" fontId="0" fillId="0" borderId="0" xfId="0" applyFont="1" applyBorder="1" applyAlignment="1">
      <alignment horizontal="center" vertical="center"/>
    </xf>
    <xf numFmtId="168" fontId="35" fillId="33" borderId="49" xfId="0" applyFont="1" applyFill="1" applyBorder="1" applyAlignment="1">
      <alignment horizontal="center" vertical="center"/>
    </xf>
    <xf numFmtId="168" fontId="35" fillId="6" borderId="49" xfId="0" applyFont="1" applyFill="1" applyBorder="1" applyAlignment="1">
      <alignment horizontal="center" vertical="center"/>
    </xf>
    <xf numFmtId="168" fontId="42" fillId="35" borderId="63" xfId="0" applyFont="1" applyFill="1" applyBorder="1" applyAlignment="1">
      <alignment horizontal="center" vertical="center"/>
    </xf>
    <xf numFmtId="168" fontId="42" fillId="35" borderId="50" xfId="0" applyFont="1" applyFill="1" applyBorder="1" applyAlignment="1">
      <alignment horizontal="left" vertical="center" indent="2"/>
    </xf>
    <xf numFmtId="168" fontId="42" fillId="35" borderId="49" xfId="0" applyFont="1" applyFill="1" applyBorder="1" applyAlignment="1">
      <alignment horizontal="left" vertical="center" indent="1"/>
    </xf>
    <xf numFmtId="168" fontId="42" fillId="35" borderId="49" xfId="0" applyFont="1" applyFill="1" applyBorder="1" applyAlignment="1">
      <alignment horizontal="center" vertical="center"/>
    </xf>
    <xf numFmtId="14" fontId="42" fillId="35" borderId="49" xfId="0" applyNumberFormat="1" applyFont="1" applyFill="1" applyBorder="1" applyAlignment="1">
      <alignment horizontal="center" vertical="center"/>
    </xf>
    <xf numFmtId="167" fontId="42" fillId="35" borderId="49" xfId="93" applyNumberFormat="1" applyFont="1" applyFill="1" applyBorder="1" applyAlignment="1">
      <alignment horizontal="center" vertical="center"/>
    </xf>
    <xf numFmtId="1" fontId="42" fillId="35" borderId="49" xfId="93" applyNumberFormat="1" applyFont="1" applyFill="1" applyBorder="1" applyAlignment="1">
      <alignment horizontal="center" vertical="center"/>
    </xf>
    <xf numFmtId="9" fontId="42" fillId="35" borderId="50" xfId="93" applyFont="1" applyFill="1" applyBorder="1" applyAlignment="1">
      <alignment horizontal="center" vertical="center"/>
    </xf>
    <xf numFmtId="167" fontId="42" fillId="35" borderId="50" xfId="93" applyNumberFormat="1" applyFont="1" applyFill="1" applyBorder="1" applyAlignment="1">
      <alignment horizontal="center" vertical="center"/>
    </xf>
    <xf numFmtId="9" fontId="42" fillId="35" borderId="50" xfId="0" applyNumberFormat="1" applyFont="1" applyFill="1" applyBorder="1" applyAlignment="1">
      <alignment horizontal="center" vertical="center" wrapText="1"/>
    </xf>
    <xf numFmtId="9" fontId="42" fillId="35" borderId="64" xfId="93" applyFont="1" applyFill="1" applyBorder="1" applyAlignment="1">
      <alignment horizontal="center" vertical="center"/>
    </xf>
    <xf numFmtId="168" fontId="42" fillId="12" borderId="63" xfId="0" applyFont="1" applyFill="1" applyBorder="1" applyAlignment="1">
      <alignment horizontal="center" vertical="center"/>
    </xf>
    <xf numFmtId="168" fontId="42" fillId="12" borderId="50" xfId="0" applyFont="1" applyFill="1" applyBorder="1" applyAlignment="1">
      <alignment horizontal="left" vertical="center" indent="2"/>
    </xf>
    <xf numFmtId="168" fontId="42" fillId="12" borderId="49" xfId="0" applyFont="1" applyFill="1" applyBorder="1" applyAlignment="1">
      <alignment horizontal="left" vertical="center" indent="1"/>
    </xf>
    <xf numFmtId="168" fontId="42" fillId="12" borderId="49" xfId="0" applyFont="1" applyFill="1" applyBorder="1" applyAlignment="1">
      <alignment horizontal="center" vertical="center"/>
    </xf>
    <xf numFmtId="14" fontId="42" fillId="12" borderId="49" xfId="0" applyNumberFormat="1" applyFont="1" applyFill="1" applyBorder="1" applyAlignment="1">
      <alignment horizontal="center" vertical="center"/>
    </xf>
    <xf numFmtId="167" fontId="42" fillId="12" borderId="49" xfId="93" applyNumberFormat="1" applyFont="1" applyFill="1" applyBorder="1" applyAlignment="1">
      <alignment horizontal="center" vertical="center"/>
    </xf>
    <xf numFmtId="1" fontId="42" fillId="12" borderId="49" xfId="93" applyNumberFormat="1" applyFont="1" applyFill="1" applyBorder="1" applyAlignment="1">
      <alignment horizontal="center" vertical="center"/>
    </xf>
    <xf numFmtId="9" fontId="42" fillId="12" borderId="50" xfId="93" applyFont="1" applyFill="1" applyBorder="1" applyAlignment="1">
      <alignment horizontal="center" vertical="center"/>
    </xf>
    <xf numFmtId="167" fontId="42" fillId="12" borderId="50" xfId="93" applyNumberFormat="1" applyFont="1" applyFill="1" applyBorder="1" applyAlignment="1">
      <alignment horizontal="center" vertical="center"/>
    </xf>
    <xf numFmtId="9" fontId="42" fillId="12" borderId="50" xfId="0" applyNumberFormat="1" applyFont="1" applyFill="1" applyBorder="1" applyAlignment="1">
      <alignment horizontal="center" vertical="center" wrapText="1"/>
    </xf>
    <xf numFmtId="9" fontId="42" fillId="12" borderId="64" xfId="93" applyFont="1" applyFill="1" applyBorder="1" applyAlignment="1">
      <alignment horizontal="center" vertical="center"/>
    </xf>
    <xf numFmtId="168" fontId="35" fillId="32" borderId="49" xfId="0" applyFont="1" applyFill="1" applyBorder="1" applyAlignment="1">
      <alignment horizontal="center" vertical="center"/>
    </xf>
    <xf numFmtId="168" fontId="42" fillId="36" borderId="63" xfId="0" applyFont="1" applyFill="1" applyBorder="1" applyAlignment="1">
      <alignment horizontal="center" vertical="center"/>
    </xf>
    <xf numFmtId="168" fontId="42" fillId="36" borderId="50" xfId="0" applyFont="1" applyFill="1" applyBorder="1" applyAlignment="1">
      <alignment horizontal="left" vertical="center" indent="2"/>
    </xf>
    <xf numFmtId="168" fontId="42" fillId="36" borderId="49" xfId="0" applyFont="1" applyFill="1" applyBorder="1" applyAlignment="1">
      <alignment horizontal="left" vertical="center" indent="1"/>
    </xf>
    <xf numFmtId="168" fontId="42" fillId="36" borderId="49" xfId="0" applyFont="1" applyFill="1" applyBorder="1" applyAlignment="1">
      <alignment horizontal="center" vertical="center"/>
    </xf>
    <xf numFmtId="14" fontId="42" fillId="36" borderId="49" xfId="0" applyNumberFormat="1" applyFont="1" applyFill="1" applyBorder="1" applyAlignment="1">
      <alignment horizontal="center" vertical="center"/>
    </xf>
    <xf numFmtId="167" fontId="42" fillId="36" borderId="49" xfId="93" applyNumberFormat="1" applyFont="1" applyFill="1" applyBorder="1" applyAlignment="1">
      <alignment horizontal="center" vertical="center"/>
    </xf>
    <xf numFmtId="1" fontId="42" fillId="36" borderId="49" xfId="93" applyNumberFormat="1" applyFont="1" applyFill="1" applyBorder="1" applyAlignment="1">
      <alignment horizontal="center" vertical="center"/>
    </xf>
    <xf numFmtId="9" fontId="42" fillId="36" borderId="50" xfId="93" applyFont="1" applyFill="1" applyBorder="1" applyAlignment="1">
      <alignment horizontal="center" vertical="center"/>
    </xf>
    <xf numFmtId="167" fontId="42" fillId="36" borderId="50" xfId="93" applyNumberFormat="1" applyFont="1" applyFill="1" applyBorder="1" applyAlignment="1">
      <alignment horizontal="center" vertical="center"/>
    </xf>
    <xf numFmtId="9" fontId="42" fillId="36" borderId="50" xfId="0" applyNumberFormat="1" applyFont="1" applyFill="1" applyBorder="1" applyAlignment="1">
      <alignment horizontal="center" vertical="center" wrapText="1"/>
    </xf>
    <xf numFmtId="9" fontId="42" fillId="36" borderId="64" xfId="93" applyFont="1" applyFill="1" applyBorder="1" applyAlignment="1">
      <alignment horizontal="center" vertical="center"/>
    </xf>
    <xf numFmtId="168" fontId="35" fillId="11" borderId="49" xfId="0" applyFont="1" applyFill="1" applyBorder="1" applyAlignment="1">
      <alignment horizontal="center" vertical="center"/>
    </xf>
    <xf numFmtId="168" fontId="42" fillId="36" borderId="69" xfId="0" applyFont="1" applyFill="1" applyBorder="1" applyAlignment="1">
      <alignment horizontal="center" vertical="center"/>
    </xf>
    <xf numFmtId="168" fontId="42" fillId="36" borderId="73" xfId="0" applyFont="1" applyFill="1" applyBorder="1" applyAlignment="1">
      <alignment horizontal="left" vertical="center" indent="2"/>
    </xf>
    <xf numFmtId="168" fontId="42" fillId="36" borderId="70" xfId="0" applyFont="1" applyFill="1" applyBorder="1" applyAlignment="1">
      <alignment horizontal="left" vertical="center" indent="1"/>
    </xf>
    <xf numFmtId="168" fontId="42" fillId="36" borderId="70" xfId="0" applyFont="1" applyFill="1" applyBorder="1" applyAlignment="1">
      <alignment horizontal="center" vertical="center"/>
    </xf>
    <xf numFmtId="14" fontId="42" fillId="36" borderId="70" xfId="0" applyNumberFormat="1" applyFont="1" applyFill="1" applyBorder="1" applyAlignment="1">
      <alignment horizontal="center" vertical="center"/>
    </xf>
    <xf numFmtId="167" fontId="42" fillId="36" borderId="70" xfId="93" applyNumberFormat="1" applyFont="1" applyFill="1" applyBorder="1" applyAlignment="1">
      <alignment horizontal="center" vertical="center"/>
    </xf>
    <xf numFmtId="1" fontId="42" fillId="36" borderId="70" xfId="93" applyNumberFormat="1" applyFont="1" applyFill="1" applyBorder="1" applyAlignment="1">
      <alignment horizontal="center" vertical="center"/>
    </xf>
    <xf numFmtId="9" fontId="42" fillId="36" borderId="73" xfId="93" applyFont="1" applyFill="1" applyBorder="1" applyAlignment="1">
      <alignment horizontal="center" vertical="center"/>
    </xf>
    <xf numFmtId="167" fontId="42" fillId="36" borderId="73" xfId="93" applyNumberFormat="1" applyFont="1" applyFill="1" applyBorder="1" applyAlignment="1">
      <alignment horizontal="center" vertical="center"/>
    </xf>
    <xf numFmtId="9" fontId="42" fillId="36" borderId="73" xfId="0" applyNumberFormat="1" applyFont="1" applyFill="1" applyBorder="1" applyAlignment="1">
      <alignment horizontal="center" vertical="center" wrapText="1"/>
    </xf>
    <xf numFmtId="9" fontId="42" fillId="36" borderId="71" xfId="93" applyFont="1" applyFill="1" applyBorder="1" applyAlignment="1">
      <alignment horizontal="center" vertical="center"/>
    </xf>
    <xf numFmtId="168" fontId="42" fillId="0" borderId="0" xfId="0" applyFont="1" applyBorder="1" applyAlignment="1">
      <alignment horizontal="center" vertical="center"/>
    </xf>
    <xf numFmtId="168" fontId="45" fillId="2" borderId="50" xfId="0" applyFont="1" applyFill="1" applyBorder="1" applyAlignment="1">
      <alignment horizontal="left" vertical="center" indent="2"/>
    </xf>
    <xf numFmtId="168" fontId="45" fillId="2" borderId="53" xfId="0" applyFont="1" applyFill="1" applyBorder="1" applyAlignment="1">
      <alignment horizontal="left" vertical="center" indent="1"/>
    </xf>
    <xf numFmtId="168" fontId="45" fillId="2" borderId="51" xfId="0" applyFont="1" applyFill="1" applyBorder="1" applyAlignment="1">
      <alignment horizontal="left" vertical="center" indent="1"/>
    </xf>
    <xf numFmtId="167" fontId="45" fillId="2" borderId="49" xfId="93" applyNumberFormat="1" applyFont="1" applyFill="1" applyBorder="1" applyAlignment="1">
      <alignment horizontal="center" vertical="center"/>
    </xf>
    <xf numFmtId="167" fontId="45" fillId="2" borderId="49" xfId="0" applyNumberFormat="1" applyFont="1" applyFill="1" applyBorder="1" applyAlignment="1">
      <alignment horizontal="left" vertical="center" indent="1"/>
    </xf>
    <xf numFmtId="2" fontId="45" fillId="2" borderId="49" xfId="0" applyNumberFormat="1" applyFont="1" applyFill="1" applyBorder="1" applyAlignment="1">
      <alignment horizontal="center" vertical="center"/>
    </xf>
    <xf numFmtId="14" fontId="46" fillId="2" borderId="49" xfId="0" applyNumberFormat="1" applyFont="1" applyFill="1" applyBorder="1" applyAlignment="1">
      <alignment horizontal="center" vertical="center"/>
    </xf>
    <xf numFmtId="168" fontId="47" fillId="36" borderId="50" xfId="0" applyFont="1" applyFill="1" applyBorder="1" applyAlignment="1">
      <alignment horizontal="left" vertical="center" indent="2"/>
    </xf>
    <xf numFmtId="168" fontId="42" fillId="36" borderId="53" xfId="0" applyFont="1" applyFill="1" applyBorder="1" applyAlignment="1">
      <alignment horizontal="left" vertical="center" indent="1"/>
    </xf>
    <xf numFmtId="168" fontId="42" fillId="36" borderId="51" xfId="0" applyFont="1" applyFill="1" applyBorder="1" applyAlignment="1">
      <alignment horizontal="left" vertical="center" indent="1"/>
    </xf>
    <xf numFmtId="167" fontId="47" fillId="36" borderId="49" xfId="93" applyNumberFormat="1" applyFont="1" applyFill="1" applyBorder="1" applyAlignment="1">
      <alignment horizontal="center" vertical="center"/>
    </xf>
    <xf numFmtId="168" fontId="47" fillId="36" borderId="49" xfId="0" applyFont="1" applyFill="1" applyBorder="1" applyAlignment="1">
      <alignment horizontal="center" vertical="center"/>
    </xf>
    <xf numFmtId="14" fontId="40" fillId="36" borderId="49" xfId="0" applyNumberFormat="1" applyFont="1" applyFill="1" applyBorder="1" applyAlignment="1">
      <alignment horizontal="center" vertical="center"/>
    </xf>
    <xf numFmtId="167" fontId="48" fillId="36" borderId="49" xfId="93" applyNumberFormat="1" applyFont="1" applyFill="1" applyBorder="1" applyAlignment="1">
      <alignment horizontal="center" vertical="center"/>
    </xf>
    <xf numFmtId="167" fontId="42" fillId="0" borderId="0" xfId="0" applyNumberFormat="1" applyFont="1" applyBorder="1" applyAlignment="1">
      <alignment horizontal="center" vertical="center"/>
    </xf>
    <xf numFmtId="1" fontId="47" fillId="36" borderId="49" xfId="0" applyNumberFormat="1" applyFont="1" applyFill="1" applyBorder="1" applyAlignment="1">
      <alignment horizontal="center" vertical="center"/>
    </xf>
    <xf numFmtId="168" fontId="42" fillId="36" borderId="50" xfId="0" applyFont="1" applyFill="1" applyBorder="1" applyAlignment="1">
      <alignment horizontal="left" vertical="center" indent="3"/>
    </xf>
    <xf numFmtId="1" fontId="42" fillId="36" borderId="49" xfId="0" applyNumberFormat="1" applyFont="1" applyFill="1" applyBorder="1" applyAlignment="1">
      <alignment horizontal="center" vertical="center"/>
    </xf>
    <xf numFmtId="14" fontId="35" fillId="36" borderId="49" xfId="0" applyNumberFormat="1" applyFont="1" applyFill="1" applyBorder="1" applyAlignment="1">
      <alignment horizontal="center" vertical="center"/>
    </xf>
    <xf numFmtId="168" fontId="47" fillId="36" borderId="57" xfId="0" applyFont="1" applyFill="1" applyBorder="1" applyAlignment="1">
      <alignment horizontal="left" vertical="center" indent="2"/>
    </xf>
    <xf numFmtId="168" fontId="42" fillId="36" borderId="80" xfId="0" applyFont="1" applyFill="1" applyBorder="1" applyAlignment="1">
      <alignment horizontal="left" vertical="center" indent="1"/>
    </xf>
    <xf numFmtId="168" fontId="42" fillId="36" borderId="58" xfId="0" applyFont="1" applyFill="1" applyBorder="1" applyAlignment="1">
      <alignment horizontal="left" vertical="center" indent="1"/>
    </xf>
    <xf numFmtId="9" fontId="42" fillId="0" borderId="0" xfId="93" applyFont="1" applyBorder="1" applyAlignment="1">
      <alignment horizontal="center" vertical="center" wrapText="1"/>
    </xf>
    <xf numFmtId="9" fontId="43" fillId="0" borderId="0" xfId="93" applyFont="1" applyBorder="1" applyAlignment="1">
      <alignment horizontal="center" vertical="center" wrapText="1"/>
    </xf>
    <xf numFmtId="168" fontId="43" fillId="0" borderId="0" xfId="0" applyFont="1" applyBorder="1" applyAlignment="1">
      <alignment horizontal="center" vertical="center" wrapText="1"/>
    </xf>
    <xf numFmtId="168" fontId="35" fillId="0" borderId="40" xfId="0" applyFont="1" applyBorder="1" applyAlignment="1">
      <alignment horizontal="center" vertical="center"/>
    </xf>
    <xf numFmtId="168" fontId="35" fillId="0" borderId="41" xfId="0" applyFont="1" applyBorder="1" applyAlignment="1">
      <alignment horizontal="center" vertical="center"/>
    </xf>
    <xf numFmtId="168" fontId="35" fillId="0" borderId="41" xfId="0" applyFont="1" applyFill="1" applyBorder="1" applyAlignment="1">
      <alignment horizontal="center" vertical="center"/>
    </xf>
    <xf numFmtId="168" fontId="35" fillId="0" borderId="42" xfId="0" applyFont="1" applyBorder="1" applyAlignment="1">
      <alignment horizontal="center" vertical="center"/>
    </xf>
    <xf numFmtId="168" fontId="0" fillId="0" borderId="40" xfId="0" applyFont="1" applyBorder="1" applyAlignment="1">
      <alignment horizontal="center" vertical="center"/>
    </xf>
    <xf numFmtId="168" fontId="0" fillId="0" borderId="41" xfId="0" applyFont="1" applyBorder="1" applyAlignment="1">
      <alignment horizontal="center" vertical="center"/>
    </xf>
    <xf numFmtId="168" fontId="0" fillId="0" borderId="41" xfId="0" applyFont="1" applyBorder="1" applyAlignment="1">
      <alignment horizontal="center" vertical="center" wrapText="1"/>
    </xf>
    <xf numFmtId="168" fontId="35" fillId="0" borderId="0" xfId="0" applyFont="1" applyFill="1" applyAlignment="1">
      <alignment horizontal="center" vertical="center" wrapText="1"/>
    </xf>
    <xf numFmtId="0" fontId="13" fillId="0" borderId="0" xfId="359"/>
    <xf numFmtId="0" fontId="81" fillId="0" borderId="0" xfId="359" applyFont="1"/>
    <xf numFmtId="168" fontId="34" fillId="0" borderId="0" xfId="0" applyFont="1" applyFill="1" applyBorder="1" applyAlignment="1">
      <alignment horizontal="center" vertical="center"/>
    </xf>
    <xf numFmtId="168" fontId="34" fillId="0" borderId="0" xfId="0" applyFont="1" applyFill="1" applyBorder="1" applyAlignment="1">
      <alignment horizontal="center" vertical="center" wrapText="1"/>
    </xf>
    <xf numFmtId="0" fontId="81" fillId="0" borderId="0" xfId="359" applyFont="1" applyFill="1" applyBorder="1"/>
    <xf numFmtId="0" fontId="13" fillId="0" borderId="0" xfId="359" applyBorder="1"/>
    <xf numFmtId="0" fontId="13" fillId="0" borderId="41" xfId="359" applyBorder="1"/>
    <xf numFmtId="168" fontId="34" fillId="60" borderId="94" xfId="0" applyFont="1" applyFill="1" applyBorder="1" applyAlignment="1">
      <alignment horizontal="center" vertical="center"/>
    </xf>
    <xf numFmtId="168" fontId="34" fillId="60" borderId="94" xfId="0" applyFont="1" applyFill="1" applyBorder="1" applyAlignment="1">
      <alignment horizontal="center" vertical="center" wrapText="1"/>
    </xf>
    <xf numFmtId="0" fontId="13" fillId="15" borderId="0" xfId="409" applyFill="1"/>
    <xf numFmtId="0" fontId="13" fillId="0" borderId="0" xfId="409"/>
    <xf numFmtId="0" fontId="13" fillId="15" borderId="0" xfId="409" applyFill="1" applyBorder="1"/>
    <xf numFmtId="0" fontId="70" fillId="15" borderId="0" xfId="409" applyFont="1" applyFill="1" applyBorder="1" applyAlignment="1">
      <alignment horizontal="center" vertical="center" wrapText="1"/>
    </xf>
    <xf numFmtId="0" fontId="34" fillId="15" borderId="0" xfId="409" applyFont="1" applyFill="1" applyBorder="1" applyAlignment="1">
      <alignment vertical="center" wrapText="1"/>
    </xf>
    <xf numFmtId="0" fontId="72" fillId="15" borderId="0" xfId="409" applyFont="1" applyFill="1" applyBorder="1" applyAlignment="1">
      <alignment vertical="center" wrapText="1"/>
    </xf>
    <xf numFmtId="0" fontId="74" fillId="15" borderId="0" xfId="409" applyFont="1" applyFill="1" applyBorder="1" applyAlignment="1">
      <alignment wrapText="1"/>
    </xf>
    <xf numFmtId="0" fontId="72" fillId="15" borderId="0" xfId="409" applyFont="1" applyFill="1" applyBorder="1" applyAlignment="1">
      <alignment wrapText="1"/>
    </xf>
    <xf numFmtId="0" fontId="75" fillId="15" borderId="0" xfId="409" applyFont="1" applyFill="1" applyBorder="1" applyAlignment="1">
      <alignment wrapText="1"/>
    </xf>
    <xf numFmtId="0" fontId="13" fillId="0" borderId="0" xfId="409" applyFont="1"/>
    <xf numFmtId="0" fontId="13" fillId="0" borderId="40" xfId="359" applyBorder="1"/>
    <xf numFmtId="0" fontId="13" fillId="0" borderId="96" xfId="359" applyBorder="1"/>
    <xf numFmtId="168" fontId="34" fillId="60" borderId="97" xfId="0" applyFont="1" applyFill="1" applyBorder="1" applyAlignment="1">
      <alignment horizontal="center" vertical="center" wrapText="1"/>
    </xf>
    <xf numFmtId="0" fontId="13" fillId="15" borderId="35" xfId="409" applyFill="1" applyBorder="1"/>
    <xf numFmtId="0" fontId="13" fillId="15" borderId="36" xfId="409" applyFill="1" applyBorder="1"/>
    <xf numFmtId="0" fontId="13" fillId="15" borderId="37" xfId="409" applyFill="1" applyBorder="1"/>
    <xf numFmtId="0" fontId="13" fillId="15" borderId="38" xfId="409" applyFill="1" applyBorder="1"/>
    <xf numFmtId="0" fontId="13" fillId="15" borderId="39" xfId="409" applyFill="1" applyBorder="1"/>
    <xf numFmtId="0" fontId="34" fillId="15" borderId="38" xfId="409" applyFont="1" applyFill="1" applyBorder="1" applyAlignment="1">
      <alignment vertical="center" wrapText="1"/>
    </xf>
    <xf numFmtId="0" fontId="34" fillId="15" borderId="39" xfId="409" applyFont="1" applyFill="1" applyBorder="1" applyAlignment="1">
      <alignment vertical="center" wrapText="1"/>
    </xf>
    <xf numFmtId="0" fontId="75" fillId="15" borderId="38" xfId="409" applyFont="1" applyFill="1" applyBorder="1" applyAlignment="1">
      <alignment wrapText="1"/>
    </xf>
    <xf numFmtId="0" fontId="75" fillId="15" borderId="39" xfId="409" applyFont="1" applyFill="1" applyBorder="1" applyAlignment="1">
      <alignment wrapText="1"/>
    </xf>
    <xf numFmtId="168" fontId="81" fillId="0" borderId="49" xfId="0" quotePrefix="1" applyFont="1" applyFill="1" applyBorder="1" applyAlignment="1">
      <alignment horizontal="center" vertical="center" wrapText="1"/>
    </xf>
    <xf numFmtId="168" fontId="81" fillId="0" borderId="52" xfId="0" applyFont="1" applyFill="1" applyBorder="1" applyAlignment="1">
      <alignment horizontal="center" vertical="center"/>
    </xf>
    <xf numFmtId="168" fontId="81" fillId="0" borderId="49" xfId="0" applyFont="1" applyFill="1" applyBorder="1" applyAlignment="1">
      <alignment horizontal="center" vertical="center" wrapText="1"/>
    </xf>
    <xf numFmtId="168" fontId="81" fillId="0" borderId="52" xfId="0" applyFont="1" applyFill="1" applyBorder="1" applyAlignment="1">
      <alignment horizontal="center" vertical="center" wrapText="1"/>
    </xf>
    <xf numFmtId="0" fontId="13" fillId="15" borderId="0" xfId="409" applyNumberFormat="1" applyFill="1"/>
    <xf numFmtId="0" fontId="72" fillId="15" borderId="0" xfId="409" applyNumberFormat="1" applyFont="1" applyFill="1" applyBorder="1" applyAlignment="1">
      <alignment vertical="center" wrapText="1"/>
    </xf>
    <xf numFmtId="0" fontId="13" fillId="0" borderId="0" xfId="409" applyNumberFormat="1"/>
    <xf numFmtId="0" fontId="83" fillId="15" borderId="39" xfId="409" applyNumberFormat="1" applyFont="1" applyFill="1" applyBorder="1"/>
    <xf numFmtId="0" fontId="74" fillId="15" borderId="0" xfId="409" applyNumberFormat="1" applyFont="1" applyFill="1" applyBorder="1" applyAlignment="1">
      <alignment wrapText="1"/>
    </xf>
    <xf numFmtId="14" fontId="29" fillId="0" borderId="98" xfId="359" quotePrefix="1" applyNumberFormat="1" applyFont="1" applyFill="1" applyBorder="1" applyAlignment="1">
      <alignment horizontal="center" vertical="center" wrapText="1"/>
    </xf>
    <xf numFmtId="168" fontId="81" fillId="0" borderId="102" xfId="0" applyFont="1" applyFill="1" applyBorder="1" applyAlignment="1">
      <alignment horizontal="center" vertical="center" wrapText="1"/>
    </xf>
    <xf numFmtId="168" fontId="81" fillId="0" borderId="103" xfId="0" applyFont="1" applyFill="1" applyBorder="1" applyAlignment="1">
      <alignment horizontal="center" vertical="center"/>
    </xf>
    <xf numFmtId="168" fontId="81" fillId="0" borderId="103" xfId="0" applyFont="1" applyFill="1" applyBorder="1" applyAlignment="1">
      <alignment horizontal="center" vertical="center" wrapText="1"/>
    </xf>
    <xf numFmtId="168" fontId="81" fillId="0" borderId="33" xfId="0" applyFont="1" applyFill="1" applyBorder="1" applyAlignment="1">
      <alignment horizontal="center" vertical="center" wrapText="1"/>
    </xf>
    <xf numFmtId="168" fontId="81" fillId="0" borderId="104" xfId="0" applyFont="1" applyFill="1" applyBorder="1" applyAlignment="1">
      <alignment horizontal="center" vertical="center" wrapText="1"/>
    </xf>
    <xf numFmtId="168" fontId="81" fillId="0" borderId="102" xfId="0" quotePrefix="1" applyFont="1" applyFill="1" applyBorder="1" applyAlignment="1">
      <alignment horizontal="center" vertical="center" wrapText="1"/>
    </xf>
    <xf numFmtId="14" fontId="29" fillId="0" borderId="99" xfId="359" quotePrefix="1" applyNumberFormat="1" applyFont="1" applyFill="1" applyBorder="1" applyAlignment="1">
      <alignment horizontal="center" vertical="center" wrapText="1"/>
    </xf>
    <xf numFmtId="0" fontId="29" fillId="0" borderId="0" xfId="359" applyFont="1" applyFill="1"/>
    <xf numFmtId="168" fontId="43" fillId="0" borderId="0" xfId="0" applyFont="1" applyBorder="1" applyAlignment="1">
      <alignment horizontal="center" vertical="center"/>
    </xf>
    <xf numFmtId="167" fontId="42" fillId="2" borderId="61" xfId="93" applyNumberFormat="1" applyFont="1" applyFill="1" applyBorder="1" applyAlignment="1">
      <alignment horizontal="center" vertical="center"/>
    </xf>
    <xf numFmtId="167" fontId="42" fillId="2" borderId="49" xfId="93" applyNumberFormat="1" applyFont="1" applyFill="1" applyBorder="1" applyAlignment="1">
      <alignment horizontal="center" vertical="center"/>
    </xf>
    <xf numFmtId="168" fontId="35" fillId="31" borderId="0" xfId="0" applyFont="1" applyFill="1" applyBorder="1" applyAlignment="1">
      <alignment horizontal="center" vertical="center"/>
    </xf>
    <xf numFmtId="168" fontId="42" fillId="0" borderId="0" xfId="0" applyFont="1" applyAlignment="1">
      <alignment horizontal="center" vertical="center"/>
    </xf>
    <xf numFmtId="168" fontId="45" fillId="2" borderId="49" xfId="0" applyFont="1" applyFill="1" applyBorder="1" applyAlignment="1">
      <alignment horizontal="center" vertical="center"/>
    </xf>
    <xf numFmtId="0" fontId="76" fillId="15" borderId="0" xfId="409" applyFont="1" applyFill="1" applyBorder="1" applyAlignment="1">
      <alignment horizontal="left"/>
    </xf>
    <xf numFmtId="0" fontId="13" fillId="0" borderId="0" xfId="359" applyFill="1"/>
    <xf numFmtId="168" fontId="81" fillId="0" borderId="49" xfId="0" applyFont="1" applyFill="1" applyBorder="1" applyAlignment="1">
      <alignment horizontal="center" vertical="center"/>
    </xf>
    <xf numFmtId="168" fontId="81" fillId="0" borderId="102" xfId="0" applyFont="1" applyFill="1" applyBorder="1" applyAlignment="1">
      <alignment horizontal="center" vertical="center"/>
    </xf>
    <xf numFmtId="14" fontId="29" fillId="0" borderId="95" xfId="359" quotePrefix="1" applyNumberFormat="1" applyFont="1" applyFill="1" applyBorder="1" applyAlignment="1">
      <alignment horizontal="center" vertical="center" wrapText="1"/>
    </xf>
    <xf numFmtId="168" fontId="81" fillId="61" borderId="49" xfId="0" applyFont="1" applyFill="1" applyBorder="1" applyAlignment="1">
      <alignment horizontal="center" vertical="center" wrapText="1"/>
    </xf>
    <xf numFmtId="168" fontId="81" fillId="61" borderId="49" xfId="0" applyFont="1" applyFill="1" applyBorder="1" applyAlignment="1">
      <alignment horizontal="center" vertical="center"/>
    </xf>
    <xf numFmtId="168" fontId="81" fillId="61" borderId="49" xfId="0" quotePrefix="1" applyFont="1" applyFill="1" applyBorder="1" applyAlignment="1">
      <alignment horizontal="center" vertical="center" wrapText="1"/>
    </xf>
    <xf numFmtId="14" fontId="29" fillId="61" borderId="98" xfId="359" quotePrefix="1" applyNumberFormat="1" applyFont="1" applyFill="1" applyBorder="1" applyAlignment="1">
      <alignment horizontal="center" vertical="center" wrapText="1"/>
    </xf>
    <xf numFmtId="0" fontId="13" fillId="61" borderId="0" xfId="359" applyFill="1"/>
    <xf numFmtId="14" fontId="15" fillId="5" borderId="13" xfId="0" applyNumberFormat="1" applyFont="1" applyFill="1" applyBorder="1" applyAlignment="1">
      <alignment horizontal="center" vertical="center" wrapText="1"/>
    </xf>
    <xf numFmtId="14" fontId="15" fillId="5" borderId="6" xfId="0" applyNumberFormat="1" applyFont="1" applyFill="1" applyBorder="1" applyAlignment="1">
      <alignment horizontal="center" vertical="center" wrapText="1"/>
    </xf>
    <xf numFmtId="167" fontId="48" fillId="36" borderId="50" xfId="93" applyNumberFormat="1" applyFont="1" applyFill="1" applyBorder="1" applyAlignment="1">
      <alignment horizontal="center" vertical="center"/>
    </xf>
    <xf numFmtId="167" fontId="48" fillId="36" borderId="51" xfId="93" applyNumberFormat="1" applyFont="1" applyFill="1" applyBorder="1" applyAlignment="1">
      <alignment horizontal="center" vertical="center"/>
    </xf>
    <xf numFmtId="168" fontId="50" fillId="37" borderId="79" xfId="0" applyFont="1" applyFill="1" applyBorder="1" applyAlignment="1">
      <alignment horizontal="right" vertical="center" indent="1"/>
    </xf>
    <xf numFmtId="168" fontId="50" fillId="37" borderId="81" xfId="0" applyFont="1" applyFill="1" applyBorder="1" applyAlignment="1">
      <alignment horizontal="right" vertical="center" indent="1"/>
    </xf>
    <xf numFmtId="168" fontId="50" fillId="37" borderId="77" xfId="0" applyFont="1" applyFill="1" applyBorder="1" applyAlignment="1">
      <alignment horizontal="right" vertical="center" indent="1"/>
    </xf>
    <xf numFmtId="168" fontId="50" fillId="37" borderId="82" xfId="0" applyFont="1" applyFill="1" applyBorder="1" applyAlignment="1">
      <alignment horizontal="right" vertical="center" indent="1"/>
    </xf>
    <xf numFmtId="168" fontId="50" fillId="37" borderId="83" xfId="0" applyFont="1" applyFill="1" applyBorder="1" applyAlignment="1">
      <alignment horizontal="right" vertical="center" indent="1"/>
    </xf>
    <xf numFmtId="168" fontId="50" fillId="37" borderId="78" xfId="0" applyFont="1" applyFill="1" applyBorder="1" applyAlignment="1">
      <alignment horizontal="right" vertical="center" indent="1"/>
    </xf>
    <xf numFmtId="9" fontId="50" fillId="37" borderId="81" xfId="0" applyNumberFormat="1" applyFont="1" applyFill="1" applyBorder="1" applyAlignment="1">
      <alignment horizontal="center" vertical="center"/>
    </xf>
    <xf numFmtId="9" fontId="50" fillId="37" borderId="77" xfId="0" applyNumberFormat="1" applyFont="1" applyFill="1" applyBorder="1" applyAlignment="1">
      <alignment horizontal="center" vertical="center"/>
    </xf>
    <xf numFmtId="9" fontId="50" fillId="37" borderId="83" xfId="0" applyNumberFormat="1" applyFont="1" applyFill="1" applyBorder="1" applyAlignment="1">
      <alignment horizontal="center" vertical="center"/>
    </xf>
    <xf numFmtId="9" fontId="50" fillId="37" borderId="78" xfId="0" applyNumberFormat="1" applyFont="1" applyFill="1" applyBorder="1" applyAlignment="1">
      <alignment horizontal="center" vertical="center"/>
    </xf>
    <xf numFmtId="168" fontId="35" fillId="31" borderId="0" xfId="0" applyFont="1" applyFill="1" applyBorder="1" applyAlignment="1">
      <alignment horizontal="center" vertical="center"/>
    </xf>
    <xf numFmtId="9" fontId="43" fillId="0" borderId="0" xfId="93" applyFont="1" applyFill="1" applyBorder="1" applyAlignment="1">
      <alignment horizontal="center" vertical="center"/>
    </xf>
    <xf numFmtId="168" fontId="21" fillId="0" borderId="46" xfId="86" applyFont="1" applyFill="1" applyBorder="1" applyAlignment="1">
      <alignment horizontal="center" vertical="center" wrapText="1"/>
    </xf>
    <xf numFmtId="168" fontId="21" fillId="0" borderId="0" xfId="86" applyFont="1" applyFill="1" applyBorder="1" applyAlignment="1">
      <alignment horizontal="center" vertical="center" wrapText="1"/>
    </xf>
    <xf numFmtId="168" fontId="27" fillId="33" borderId="45" xfId="86" applyFont="1" applyFill="1" applyBorder="1" applyAlignment="1">
      <alignment horizontal="center" vertical="center"/>
    </xf>
    <xf numFmtId="168" fontId="27" fillId="33" borderId="47" xfId="86" applyFont="1" applyFill="1" applyBorder="1" applyAlignment="1">
      <alignment horizontal="center" vertical="center"/>
    </xf>
    <xf numFmtId="168" fontId="27" fillId="33" borderId="2" xfId="86" applyFont="1" applyFill="1" applyBorder="1" applyAlignment="1">
      <alignment horizontal="center" vertical="center"/>
    </xf>
    <xf numFmtId="168" fontId="27" fillId="33" borderId="4" xfId="86" applyFont="1" applyFill="1" applyBorder="1" applyAlignment="1">
      <alignment horizontal="center" vertical="center"/>
    </xf>
    <xf numFmtId="168" fontId="42" fillId="0" borderId="0" xfId="0" applyFont="1" applyAlignment="1">
      <alignment horizontal="center" vertical="center"/>
    </xf>
    <xf numFmtId="167" fontId="47" fillId="36" borderId="50" xfId="93" applyNumberFormat="1" applyFont="1" applyFill="1" applyBorder="1" applyAlignment="1">
      <alignment horizontal="center" vertical="center"/>
    </xf>
    <xf numFmtId="167" fontId="47" fillId="36" borderId="51" xfId="93" applyNumberFormat="1" applyFont="1" applyFill="1" applyBorder="1" applyAlignment="1">
      <alignment horizontal="center" vertical="center"/>
    </xf>
    <xf numFmtId="168" fontId="44" fillId="3" borderId="50" xfId="0" applyFont="1" applyFill="1" applyBorder="1" applyAlignment="1">
      <alignment horizontal="center" vertical="center"/>
    </xf>
    <xf numFmtId="168" fontId="44" fillId="3" borderId="53" xfId="0" applyFont="1" applyFill="1" applyBorder="1" applyAlignment="1">
      <alignment horizontal="center" vertical="center"/>
    </xf>
    <xf numFmtId="168" fontId="44" fillId="3" borderId="51" xfId="0" applyFont="1" applyFill="1" applyBorder="1" applyAlignment="1">
      <alignment horizontal="center" vertical="center"/>
    </xf>
    <xf numFmtId="168" fontId="45" fillId="2" borderId="49" xfId="0" applyFont="1" applyFill="1" applyBorder="1" applyAlignment="1">
      <alignment horizontal="center" vertical="center"/>
    </xf>
    <xf numFmtId="167" fontId="45" fillId="2" borderId="33" xfId="93" applyNumberFormat="1" applyFont="1" applyFill="1" applyBorder="1" applyAlignment="1">
      <alignment horizontal="center" vertical="center" wrapText="1"/>
    </xf>
    <xf numFmtId="167" fontId="45" fillId="2" borderId="52" xfId="93" applyNumberFormat="1" applyFont="1" applyFill="1" applyBorder="1" applyAlignment="1">
      <alignment horizontal="center" vertical="center" wrapText="1"/>
    </xf>
    <xf numFmtId="168" fontId="45" fillId="2" borderId="49" xfId="0" applyFont="1" applyFill="1" applyBorder="1" applyAlignment="1">
      <alignment horizontal="center" vertical="center" wrapText="1"/>
    </xf>
    <xf numFmtId="168" fontId="45" fillId="2" borderId="33" xfId="0" applyFont="1" applyFill="1" applyBorder="1" applyAlignment="1">
      <alignment horizontal="center" vertical="center" wrapText="1"/>
    </xf>
    <xf numFmtId="168" fontId="45" fillId="2" borderId="52" xfId="0" applyFont="1" applyFill="1" applyBorder="1" applyAlignment="1">
      <alignment horizontal="center" vertical="center" wrapText="1"/>
    </xf>
    <xf numFmtId="168" fontId="45" fillId="2" borderId="54" xfId="0" applyFont="1" applyFill="1" applyBorder="1" applyAlignment="1">
      <alignment horizontal="center" vertical="center" wrapText="1"/>
    </xf>
    <xf numFmtId="168" fontId="45" fillId="2" borderId="56" xfId="0" applyFont="1" applyFill="1" applyBorder="1" applyAlignment="1">
      <alignment horizontal="center" vertical="center" wrapText="1"/>
    </xf>
    <xf numFmtId="168" fontId="45" fillId="2" borderId="57" xfId="0" applyFont="1" applyFill="1" applyBorder="1" applyAlignment="1">
      <alignment horizontal="center" vertical="center" wrapText="1"/>
    </xf>
    <xf numFmtId="168" fontId="45" fillId="2" borderId="58" xfId="0" applyFont="1" applyFill="1" applyBorder="1" applyAlignment="1">
      <alignment horizontal="center" vertical="center" wrapText="1"/>
    </xf>
    <xf numFmtId="167" fontId="42" fillId="12" borderId="33" xfId="93" applyNumberFormat="1" applyFont="1" applyFill="1" applyBorder="1" applyAlignment="1">
      <alignment horizontal="center" vertical="center"/>
    </xf>
    <xf numFmtId="167" fontId="42" fillId="12" borderId="30" xfId="93" applyNumberFormat="1" applyFont="1" applyFill="1" applyBorder="1" applyAlignment="1">
      <alignment horizontal="center" vertical="center"/>
    </xf>
    <xf numFmtId="167" fontId="42" fillId="12" borderId="52" xfId="93" applyNumberFormat="1" applyFont="1" applyFill="1" applyBorder="1" applyAlignment="1">
      <alignment horizontal="center" vertical="center"/>
    </xf>
    <xf numFmtId="168" fontId="35" fillId="12" borderId="54" xfId="0" applyFont="1" applyFill="1" applyBorder="1" applyAlignment="1">
      <alignment horizontal="center" vertical="center"/>
    </xf>
    <xf numFmtId="168" fontId="35" fillId="12" borderId="55" xfId="0" applyFont="1" applyFill="1" applyBorder="1" applyAlignment="1">
      <alignment horizontal="center" vertical="center"/>
    </xf>
    <xf numFmtId="168" fontId="35" fillId="12" borderId="56" xfId="0" applyFont="1" applyFill="1" applyBorder="1" applyAlignment="1">
      <alignment horizontal="center" vertical="center"/>
    </xf>
    <xf numFmtId="168" fontId="35" fillId="12" borderId="57" xfId="0" applyFont="1" applyFill="1" applyBorder="1" applyAlignment="1">
      <alignment horizontal="center" vertical="center"/>
    </xf>
    <xf numFmtId="168" fontId="35" fillId="12" borderId="80" xfId="0" applyFont="1" applyFill="1" applyBorder="1" applyAlignment="1">
      <alignment horizontal="center" vertical="center"/>
    </xf>
    <xf numFmtId="168" fontId="35" fillId="12" borderId="58" xfId="0" applyFont="1" applyFill="1" applyBorder="1" applyAlignment="1">
      <alignment horizontal="center" vertical="center"/>
    </xf>
    <xf numFmtId="168" fontId="35" fillId="12" borderId="59" xfId="0" applyFont="1" applyFill="1" applyBorder="1" applyAlignment="1">
      <alignment horizontal="center" vertical="center"/>
    </xf>
    <xf numFmtId="168" fontId="35" fillId="12" borderId="0" xfId="0" applyFont="1" applyFill="1" applyBorder="1" applyAlignment="1">
      <alignment horizontal="center" vertical="center"/>
    </xf>
    <xf numFmtId="168" fontId="35" fillId="12" borderId="34" xfId="0" applyFont="1" applyFill="1" applyBorder="1" applyAlignment="1">
      <alignment horizontal="center" vertical="center"/>
    </xf>
    <xf numFmtId="168" fontId="35" fillId="33" borderId="54" xfId="0" applyFont="1" applyFill="1" applyBorder="1" applyAlignment="1">
      <alignment horizontal="center" vertical="center"/>
    </xf>
    <xf numFmtId="168" fontId="35" fillId="33" borderId="55" xfId="0" applyFont="1" applyFill="1" applyBorder="1" applyAlignment="1">
      <alignment horizontal="center" vertical="center"/>
    </xf>
    <xf numFmtId="168" fontId="35" fillId="33" borderId="56" xfId="0" applyFont="1" applyFill="1" applyBorder="1" applyAlignment="1">
      <alignment horizontal="center" vertical="center"/>
    </xf>
    <xf numFmtId="168" fontId="35" fillId="33" borderId="57" xfId="0" applyFont="1" applyFill="1" applyBorder="1" applyAlignment="1">
      <alignment horizontal="center" vertical="center"/>
    </xf>
    <xf numFmtId="168" fontId="35" fillId="33" borderId="80" xfId="0" applyFont="1" applyFill="1" applyBorder="1" applyAlignment="1">
      <alignment horizontal="center" vertical="center"/>
    </xf>
    <xf numFmtId="168" fontId="35" fillId="33" borderId="58" xfId="0" applyFont="1" applyFill="1" applyBorder="1" applyAlignment="1">
      <alignment horizontal="center" vertical="center"/>
    </xf>
    <xf numFmtId="168" fontId="49" fillId="12" borderId="54" xfId="0" applyFont="1" applyFill="1" applyBorder="1" applyAlignment="1">
      <alignment horizontal="center" vertical="center"/>
    </xf>
    <xf numFmtId="168" fontId="49" fillId="12" borderId="55" xfId="0" applyFont="1" applyFill="1" applyBorder="1" applyAlignment="1">
      <alignment horizontal="center" vertical="center"/>
    </xf>
    <xf numFmtId="168" fontId="49" fillId="12" borderId="56" xfId="0" applyFont="1" applyFill="1" applyBorder="1" applyAlignment="1">
      <alignment horizontal="center" vertical="center"/>
    </xf>
    <xf numFmtId="168" fontId="49" fillId="12" borderId="57" xfId="0" applyFont="1" applyFill="1" applyBorder="1" applyAlignment="1">
      <alignment horizontal="center" vertical="center"/>
    </xf>
    <xf numFmtId="168" fontId="49" fillId="12" borderId="80" xfId="0" applyFont="1" applyFill="1" applyBorder="1" applyAlignment="1">
      <alignment horizontal="center" vertical="center"/>
    </xf>
    <xf numFmtId="168" fontId="49" fillId="12" borderId="58" xfId="0" applyFont="1" applyFill="1" applyBorder="1" applyAlignment="1">
      <alignment horizontal="center" vertical="center"/>
    </xf>
    <xf numFmtId="168" fontId="35" fillId="6" borderId="54" xfId="0" applyFont="1" applyFill="1" applyBorder="1" applyAlignment="1">
      <alignment horizontal="center" vertical="center"/>
    </xf>
    <xf numFmtId="168" fontId="35" fillId="6" borderId="55" xfId="0" applyFont="1" applyFill="1" applyBorder="1" applyAlignment="1">
      <alignment horizontal="center" vertical="center"/>
    </xf>
    <xf numFmtId="168" fontId="35" fillId="6" borderId="56" xfId="0" applyFont="1" applyFill="1" applyBorder="1" applyAlignment="1">
      <alignment horizontal="center" vertical="center"/>
    </xf>
    <xf numFmtId="168" fontId="35" fillId="6" borderId="59" xfId="0" applyFont="1" applyFill="1" applyBorder="1" applyAlignment="1">
      <alignment horizontal="center" vertical="center"/>
    </xf>
    <xf numFmtId="168" fontId="35" fillId="6" borderId="0" xfId="0" applyFont="1" applyFill="1" applyBorder="1" applyAlignment="1">
      <alignment horizontal="center" vertical="center"/>
    </xf>
    <xf numFmtId="168" fontId="35" fillId="6" borderId="34" xfId="0" applyFont="1" applyFill="1" applyBorder="1" applyAlignment="1">
      <alignment horizontal="center" vertical="center"/>
    </xf>
    <xf numFmtId="168" fontId="35" fillId="6" borderId="57" xfId="0" applyFont="1" applyFill="1" applyBorder="1" applyAlignment="1">
      <alignment horizontal="center" vertical="center"/>
    </xf>
    <xf numFmtId="168" fontId="35" fillId="6" borderId="80" xfId="0" applyFont="1" applyFill="1" applyBorder="1" applyAlignment="1">
      <alignment horizontal="center" vertical="center"/>
    </xf>
    <xf numFmtId="168" fontId="35" fillId="6" borderId="58" xfId="0" applyFont="1" applyFill="1" applyBorder="1" applyAlignment="1">
      <alignment horizontal="center" vertical="center"/>
    </xf>
    <xf numFmtId="167" fontId="42" fillId="36" borderId="33" xfId="93" applyNumberFormat="1" applyFont="1" applyFill="1" applyBorder="1" applyAlignment="1">
      <alignment horizontal="center" vertical="center"/>
    </xf>
    <xf numFmtId="167" fontId="42" fillId="36" borderId="30" xfId="93" applyNumberFormat="1" applyFont="1" applyFill="1" applyBorder="1" applyAlignment="1">
      <alignment horizontal="center" vertical="center"/>
    </xf>
    <xf numFmtId="167" fontId="42" fillId="36" borderId="84" xfId="93" applyNumberFormat="1" applyFont="1" applyFill="1" applyBorder="1" applyAlignment="1">
      <alignment horizontal="center" vertical="center"/>
    </xf>
    <xf numFmtId="168" fontId="43" fillId="34" borderId="45" xfId="0" applyFont="1" applyFill="1" applyBorder="1" applyAlignment="1">
      <alignment horizontal="center" vertical="center"/>
    </xf>
    <xf numFmtId="168" fontId="43" fillId="34" borderId="47" xfId="0" applyFont="1" applyFill="1" applyBorder="1" applyAlignment="1">
      <alignment horizontal="center" vertical="center"/>
    </xf>
    <xf numFmtId="168" fontId="43" fillId="34" borderId="2" xfId="0" applyFont="1" applyFill="1" applyBorder="1" applyAlignment="1">
      <alignment horizontal="center" vertical="center"/>
    </xf>
    <xf numFmtId="168" fontId="43" fillId="34" borderId="4" xfId="0" applyFont="1" applyFill="1" applyBorder="1" applyAlignment="1">
      <alignment horizontal="center" vertical="center"/>
    </xf>
    <xf numFmtId="167" fontId="42" fillId="35" borderId="33" xfId="93" applyNumberFormat="1" applyFont="1" applyFill="1" applyBorder="1" applyAlignment="1">
      <alignment horizontal="center" vertical="center"/>
    </xf>
    <xf numFmtId="167" fontId="42" fillId="35" borderId="30" xfId="93" applyNumberFormat="1" applyFont="1" applyFill="1" applyBorder="1" applyAlignment="1">
      <alignment horizontal="center" vertical="center"/>
    </xf>
    <xf numFmtId="167" fontId="42" fillId="35" borderId="52" xfId="93" applyNumberFormat="1" applyFont="1" applyFill="1" applyBorder="1" applyAlignment="1">
      <alignment horizontal="center" vertical="center"/>
    </xf>
    <xf numFmtId="167" fontId="42" fillId="33" borderId="33" xfId="93" applyNumberFormat="1" applyFont="1" applyFill="1" applyBorder="1" applyAlignment="1">
      <alignment horizontal="center" vertical="center"/>
    </xf>
    <xf numFmtId="167" fontId="42" fillId="33" borderId="30" xfId="93" applyNumberFormat="1" applyFont="1" applyFill="1" applyBorder="1" applyAlignment="1">
      <alignment horizontal="center" vertical="center"/>
    </xf>
    <xf numFmtId="167" fontId="42" fillId="33" borderId="52" xfId="93" applyNumberFormat="1" applyFont="1" applyFill="1" applyBorder="1" applyAlignment="1">
      <alignment horizontal="center" vertical="center"/>
    </xf>
    <xf numFmtId="9" fontId="43" fillId="0" borderId="0" xfId="93" applyFont="1" applyBorder="1" applyAlignment="1">
      <alignment horizontal="center" vertical="center"/>
    </xf>
    <xf numFmtId="168" fontId="21" fillId="0" borderId="46" xfId="86" applyFont="1" applyBorder="1" applyAlignment="1">
      <alignment horizontal="center" vertical="center" wrapText="1"/>
    </xf>
    <xf numFmtId="168" fontId="21" fillId="0" borderId="0" xfId="86" applyFont="1" applyBorder="1" applyAlignment="1">
      <alignment horizontal="center" vertical="center" wrapText="1"/>
    </xf>
    <xf numFmtId="168" fontId="27" fillId="11" borderId="45" xfId="86" applyFont="1" applyFill="1" applyBorder="1" applyAlignment="1">
      <alignment horizontal="center" vertical="center"/>
    </xf>
    <xf numFmtId="168" fontId="27" fillId="11" borderId="47" xfId="86" applyFont="1" applyFill="1" applyBorder="1" applyAlignment="1">
      <alignment horizontal="center" vertical="center"/>
    </xf>
    <xf numFmtId="168" fontId="27" fillId="11" borderId="2" xfId="86" applyFont="1" applyFill="1" applyBorder="1" applyAlignment="1">
      <alignment horizontal="center" vertical="center"/>
    </xf>
    <xf numFmtId="168" fontId="27" fillId="11" borderId="4" xfId="86" applyFont="1" applyFill="1" applyBorder="1" applyAlignment="1">
      <alignment horizontal="center" vertical="center"/>
    </xf>
    <xf numFmtId="168" fontId="27" fillId="7" borderId="45" xfId="86" applyFont="1" applyFill="1" applyBorder="1" applyAlignment="1">
      <alignment horizontal="center" vertical="center"/>
    </xf>
    <xf numFmtId="168" fontId="27" fillId="7" borderId="47" xfId="86" applyFont="1" applyFill="1" applyBorder="1" applyAlignment="1">
      <alignment horizontal="center" vertical="center"/>
    </xf>
    <xf numFmtId="168" fontId="27" fillId="7" borderId="2" xfId="86" applyFont="1" applyFill="1" applyBorder="1" applyAlignment="1">
      <alignment horizontal="center" vertical="center"/>
    </xf>
    <xf numFmtId="168" fontId="27" fillId="7" borderId="4" xfId="86" applyFont="1" applyFill="1" applyBorder="1" applyAlignment="1">
      <alignment horizontal="center" vertical="center"/>
    </xf>
    <xf numFmtId="168" fontId="27" fillId="32" borderId="45" xfId="86" applyFont="1" applyFill="1" applyBorder="1" applyAlignment="1">
      <alignment horizontal="center" vertical="center"/>
    </xf>
    <xf numFmtId="168" fontId="27" fillId="32" borderId="47" xfId="86" applyFont="1" applyFill="1" applyBorder="1" applyAlignment="1">
      <alignment horizontal="center" vertical="center"/>
    </xf>
    <xf numFmtId="168" fontId="27" fillId="32" borderId="2" xfId="86" applyFont="1" applyFill="1" applyBorder="1" applyAlignment="1">
      <alignment horizontal="center" vertical="center"/>
    </xf>
    <xf numFmtId="168" fontId="27" fillId="32" borderId="4" xfId="86" applyFont="1" applyFill="1" applyBorder="1" applyAlignment="1">
      <alignment horizontal="center" vertical="center"/>
    </xf>
    <xf numFmtId="167" fontId="42" fillId="2" borderId="75" xfId="93" applyNumberFormat="1" applyFont="1" applyFill="1" applyBorder="1" applyAlignment="1">
      <alignment horizontal="center" vertical="center"/>
    </xf>
    <xf numFmtId="167" fontId="42" fillId="2" borderId="30" xfId="93" applyNumberFormat="1" applyFont="1" applyFill="1" applyBorder="1" applyAlignment="1">
      <alignment horizontal="center" vertical="center"/>
    </xf>
    <xf numFmtId="167" fontId="42" fillId="2" borderId="52" xfId="93" applyNumberFormat="1" applyFont="1" applyFill="1" applyBorder="1" applyAlignment="1">
      <alignment horizontal="center" vertical="center"/>
    </xf>
    <xf numFmtId="167" fontId="42" fillId="2" borderId="61" xfId="93" applyNumberFormat="1" applyFont="1" applyFill="1" applyBorder="1" applyAlignment="1">
      <alignment horizontal="center" vertical="center"/>
    </xf>
    <xf numFmtId="167" fontId="42" fillId="2" borderId="49" xfId="93" applyNumberFormat="1" applyFont="1" applyFill="1" applyBorder="1" applyAlignment="1">
      <alignment horizontal="center" vertical="center"/>
    </xf>
    <xf numFmtId="168" fontId="27" fillId="13" borderId="45" xfId="86" applyFont="1" applyFill="1" applyBorder="1" applyAlignment="1">
      <alignment horizontal="center" vertical="center"/>
    </xf>
    <xf numFmtId="168" fontId="27" fillId="13" borderId="47" xfId="86" applyFont="1" applyFill="1" applyBorder="1" applyAlignment="1">
      <alignment horizontal="center" vertical="center"/>
    </xf>
    <xf numFmtId="168" fontId="27" fillId="13" borderId="2" xfId="86" applyFont="1" applyFill="1" applyBorder="1" applyAlignment="1">
      <alignment horizontal="center" vertical="center"/>
    </xf>
    <xf numFmtId="168" fontId="27" fillId="13" borderId="4" xfId="86" applyFont="1" applyFill="1" applyBorder="1" applyAlignment="1">
      <alignment horizontal="center" vertical="center"/>
    </xf>
    <xf numFmtId="168" fontId="27" fillId="2" borderId="45" xfId="86" applyFont="1" applyFill="1" applyBorder="1" applyAlignment="1">
      <alignment horizontal="center" vertical="center"/>
    </xf>
    <xf numFmtId="168" fontId="27" fillId="2" borderId="47" xfId="86" applyFont="1" applyFill="1" applyBorder="1" applyAlignment="1">
      <alignment horizontal="center" vertical="center"/>
    </xf>
    <xf numFmtId="168" fontId="27" fillId="2" borderId="2" xfId="86" applyFont="1" applyFill="1" applyBorder="1" applyAlignment="1">
      <alignment horizontal="center" vertical="center"/>
    </xf>
    <xf numFmtId="168" fontId="27" fillId="2" borderId="4" xfId="86" applyFont="1" applyFill="1" applyBorder="1" applyAlignment="1">
      <alignment horizontal="center" vertical="center"/>
    </xf>
    <xf numFmtId="9" fontId="43" fillId="0" borderId="0" xfId="0" applyNumberFormat="1" applyFont="1" applyBorder="1" applyAlignment="1">
      <alignment horizontal="center" vertical="center"/>
    </xf>
    <xf numFmtId="168" fontId="27" fillId="30" borderId="45" xfId="86" applyFont="1" applyFill="1" applyBorder="1" applyAlignment="1">
      <alignment horizontal="center" vertical="center"/>
    </xf>
    <xf numFmtId="168" fontId="27" fillId="30" borderId="47" xfId="86" applyFont="1" applyFill="1" applyBorder="1" applyAlignment="1">
      <alignment horizontal="center" vertical="center"/>
    </xf>
    <xf numFmtId="168" fontId="27" fillId="30" borderId="2" xfId="86" applyFont="1" applyFill="1" applyBorder="1" applyAlignment="1">
      <alignment horizontal="center" vertical="center"/>
    </xf>
    <xf numFmtId="168" fontId="27" fillId="30" borderId="4" xfId="86" applyFont="1" applyFill="1" applyBorder="1" applyAlignment="1">
      <alignment horizontal="center" vertical="center"/>
    </xf>
    <xf numFmtId="9" fontId="35" fillId="0" borderId="0" xfId="0" applyNumberFormat="1" applyFont="1" applyBorder="1" applyAlignment="1">
      <alignment horizontal="center" vertical="center"/>
    </xf>
    <xf numFmtId="168" fontId="34" fillId="28" borderId="45" xfId="86" applyFont="1" applyFill="1" applyBorder="1" applyAlignment="1">
      <alignment horizontal="center" vertical="center"/>
    </xf>
    <xf numFmtId="168" fontId="34" fillId="28" borderId="47" xfId="86" applyFont="1" applyFill="1" applyBorder="1" applyAlignment="1">
      <alignment horizontal="center" vertical="center"/>
    </xf>
    <xf numFmtId="168" fontId="34" fillId="28" borderId="2" xfId="86" applyFont="1" applyFill="1" applyBorder="1" applyAlignment="1">
      <alignment horizontal="center" vertical="center"/>
    </xf>
    <xf numFmtId="168" fontId="34" fillId="28" borderId="4" xfId="86" applyFont="1" applyFill="1" applyBorder="1" applyAlignment="1">
      <alignment horizontal="center" vertical="center"/>
    </xf>
    <xf numFmtId="168" fontId="43" fillId="0" borderId="0" xfId="0" applyFont="1" applyBorder="1" applyAlignment="1">
      <alignment horizontal="center" vertical="center"/>
    </xf>
    <xf numFmtId="168" fontId="27" fillId="6" borderId="45" xfId="86" applyFont="1" applyFill="1" applyBorder="1" applyAlignment="1">
      <alignment horizontal="center" vertical="center"/>
    </xf>
    <xf numFmtId="168" fontId="27" fillId="6" borderId="47" xfId="86" applyFont="1" applyFill="1" applyBorder="1" applyAlignment="1">
      <alignment horizontal="center" vertical="center"/>
    </xf>
    <xf numFmtId="168" fontId="27" fillId="6" borderId="2" xfId="86" applyFont="1" applyFill="1" applyBorder="1" applyAlignment="1">
      <alignment horizontal="center" vertical="center"/>
    </xf>
    <xf numFmtId="168" fontId="27" fillId="6" borderId="4" xfId="86" applyFont="1" applyFill="1" applyBorder="1" applyAlignment="1">
      <alignment horizontal="center" vertical="center"/>
    </xf>
    <xf numFmtId="168" fontId="37" fillId="26" borderId="72" xfId="0" applyFont="1" applyFill="1" applyBorder="1" applyAlignment="1">
      <alignment horizontal="center" vertical="center" wrapText="1"/>
    </xf>
    <xf numFmtId="168" fontId="37" fillId="26" borderId="76" xfId="0" applyFont="1" applyFill="1" applyBorder="1" applyAlignment="1">
      <alignment horizontal="center" vertical="center" wrapText="1"/>
    </xf>
    <xf numFmtId="168" fontId="40" fillId="26" borderId="75" xfId="0" applyFont="1" applyFill="1" applyBorder="1" applyAlignment="1">
      <alignment horizontal="center" vertical="center" wrapText="1"/>
    </xf>
    <xf numFmtId="168" fontId="40" fillId="26" borderId="30" xfId="0" applyFont="1" applyFill="1" applyBorder="1" applyAlignment="1">
      <alignment horizontal="center" vertical="center" wrapText="1"/>
    </xf>
    <xf numFmtId="168" fontId="37" fillId="26" borderId="62" xfId="0" applyFont="1" applyFill="1" applyBorder="1" applyAlignment="1">
      <alignment horizontal="center" vertical="center" textRotation="45" wrapText="1"/>
    </xf>
    <xf numFmtId="168" fontId="37" fillId="26" borderId="66" xfId="0" applyFont="1" applyFill="1" applyBorder="1" applyAlignment="1">
      <alignment horizontal="center" vertical="center" textRotation="45" wrapText="1"/>
    </xf>
    <xf numFmtId="167" fontId="42" fillId="27" borderId="75" xfId="93" applyNumberFormat="1" applyFont="1" applyFill="1" applyBorder="1" applyAlignment="1">
      <alignment horizontal="center" vertical="center"/>
    </xf>
    <xf numFmtId="167" fontId="42" fillId="27" borderId="30" xfId="93" applyNumberFormat="1" applyFont="1" applyFill="1" applyBorder="1" applyAlignment="1">
      <alignment horizontal="center" vertical="center"/>
    </xf>
    <xf numFmtId="167" fontId="42" fillId="27" borderId="84" xfId="93" applyNumberFormat="1" applyFont="1" applyFill="1" applyBorder="1" applyAlignment="1">
      <alignment horizontal="center" vertical="center"/>
    </xf>
    <xf numFmtId="14" fontId="38" fillId="13" borderId="50" xfId="0" applyNumberFormat="1" applyFont="1" applyFill="1" applyBorder="1" applyAlignment="1">
      <alignment horizontal="center" vertical="center"/>
    </xf>
    <xf numFmtId="14" fontId="38" fillId="13" borderId="53" xfId="0" applyNumberFormat="1" applyFont="1" applyFill="1" applyBorder="1" applyAlignment="1">
      <alignment horizontal="center" vertical="center"/>
    </xf>
    <xf numFmtId="14" fontId="38" fillId="13" borderId="51" xfId="0" applyNumberFormat="1" applyFont="1" applyFill="1" applyBorder="1" applyAlignment="1">
      <alignment horizontal="center" vertical="center"/>
    </xf>
    <xf numFmtId="168" fontId="39" fillId="12" borderId="8" xfId="0" applyFont="1" applyFill="1" applyBorder="1" applyAlignment="1">
      <alignment horizontal="center" vertical="center"/>
    </xf>
    <xf numFmtId="168" fontId="39" fillId="12" borderId="1" xfId="0" applyFont="1" applyFill="1" applyBorder="1" applyAlignment="1">
      <alignment horizontal="center" vertical="center"/>
    </xf>
    <xf numFmtId="168" fontId="39" fillId="12" borderId="5" xfId="0" applyFont="1" applyFill="1" applyBorder="1" applyAlignment="1">
      <alignment horizontal="center" vertical="center"/>
    </xf>
    <xf numFmtId="168" fontId="39" fillId="12" borderId="9" xfId="0" applyFont="1" applyFill="1" applyBorder="1" applyAlignment="1">
      <alignment horizontal="center" vertical="center"/>
    </xf>
    <xf numFmtId="168" fontId="37" fillId="26" borderId="60" xfId="0" applyFont="1" applyFill="1" applyBorder="1" applyAlignment="1">
      <alignment horizontal="center" vertical="center"/>
    </xf>
    <xf numFmtId="168" fontId="37" fillId="26" borderId="65" xfId="0" applyFont="1" applyFill="1" applyBorder="1" applyAlignment="1">
      <alignment horizontal="center" vertical="center"/>
    </xf>
    <xf numFmtId="168" fontId="37" fillId="26" borderId="75" xfId="0" applyFont="1" applyFill="1" applyBorder="1" applyAlignment="1">
      <alignment horizontal="center" vertical="center"/>
    </xf>
    <xf numFmtId="168" fontId="37" fillId="26" borderId="30" xfId="0" applyFont="1" applyFill="1" applyBorder="1" applyAlignment="1">
      <alignment horizontal="center" vertical="center"/>
    </xf>
    <xf numFmtId="168" fontId="37" fillId="26" borderId="72" xfId="0" applyFont="1" applyFill="1" applyBorder="1" applyAlignment="1">
      <alignment horizontal="center" vertical="center"/>
    </xf>
    <xf numFmtId="168" fontId="37" fillId="26" borderId="76" xfId="0" applyFont="1" applyFill="1" applyBorder="1" applyAlignment="1">
      <alignment horizontal="center" vertical="center"/>
    </xf>
    <xf numFmtId="168" fontId="37" fillId="26" borderId="61" xfId="0" applyFont="1" applyFill="1" applyBorder="1" applyAlignment="1">
      <alignment horizontal="center" vertical="center" wrapText="1"/>
    </xf>
    <xf numFmtId="168" fontId="37" fillId="26" borderId="33" xfId="0" applyFont="1" applyFill="1" applyBorder="1" applyAlignment="1">
      <alignment horizontal="center" vertical="center" wrapText="1"/>
    </xf>
    <xf numFmtId="168" fontId="40" fillId="26" borderId="49" xfId="0" applyFont="1" applyFill="1" applyBorder="1" applyAlignment="1">
      <alignment horizontal="center" vertical="center" wrapText="1"/>
    </xf>
    <xf numFmtId="168" fontId="40" fillId="26" borderId="33" xfId="0" applyFont="1" applyFill="1" applyBorder="1" applyAlignment="1">
      <alignment horizontal="center" vertical="center" wrapText="1"/>
    </xf>
    <xf numFmtId="168" fontId="36" fillId="25" borderId="79" xfId="0" applyFont="1" applyFill="1" applyBorder="1" applyAlignment="1">
      <alignment horizontal="center" vertical="center"/>
    </xf>
    <xf numFmtId="168" fontId="36" fillId="25" borderId="81" xfId="0" applyFont="1" applyFill="1" applyBorder="1" applyAlignment="1">
      <alignment horizontal="center" vertical="center"/>
    </xf>
    <xf numFmtId="168" fontId="36" fillId="25" borderId="77" xfId="0" applyFont="1" applyFill="1" applyBorder="1" applyAlignment="1">
      <alignment horizontal="center" vertical="center"/>
    </xf>
    <xf numFmtId="168" fontId="36" fillId="25" borderId="67" xfId="0" applyFont="1" applyFill="1" applyBorder="1" applyAlignment="1">
      <alignment horizontal="center" vertical="center"/>
    </xf>
    <xf numFmtId="168" fontId="36" fillId="25" borderId="53" xfId="0" applyFont="1" applyFill="1" applyBorder="1" applyAlignment="1">
      <alignment horizontal="center" vertical="center"/>
    </xf>
    <xf numFmtId="168" fontId="36" fillId="25" borderId="68" xfId="0" applyFont="1" applyFill="1" applyBorder="1" applyAlignment="1">
      <alignment horizontal="center" vertical="center"/>
    </xf>
    <xf numFmtId="168" fontId="36" fillId="25" borderId="82" xfId="0" applyFont="1" applyFill="1" applyBorder="1" applyAlignment="1">
      <alignment horizontal="center" vertical="center"/>
    </xf>
    <xf numFmtId="168" fontId="36" fillId="25" borderId="83" xfId="0" applyFont="1" applyFill="1" applyBorder="1" applyAlignment="1">
      <alignment horizontal="center" vertical="center"/>
    </xf>
    <xf numFmtId="168" fontId="36" fillId="25" borderId="78" xfId="0" applyFont="1" applyFill="1" applyBorder="1" applyAlignment="1">
      <alignment horizontal="center" vertical="center"/>
    </xf>
    <xf numFmtId="168" fontId="37" fillId="26" borderId="81" xfId="0" applyFont="1" applyFill="1" applyBorder="1" applyAlignment="1">
      <alignment horizontal="center" vertical="center" wrapText="1"/>
    </xf>
    <xf numFmtId="168" fontId="37" fillId="26" borderId="77" xfId="0" applyFont="1" applyFill="1" applyBorder="1" applyAlignment="1">
      <alignment horizontal="center" vertical="center" wrapText="1"/>
    </xf>
    <xf numFmtId="167" fontId="37" fillId="26" borderId="53" xfId="0" applyNumberFormat="1" applyFont="1" applyFill="1" applyBorder="1" applyAlignment="1">
      <alignment horizontal="center" vertical="center" wrapText="1"/>
    </xf>
    <xf numFmtId="168" fontId="37" fillId="26" borderId="51" xfId="0" applyFont="1" applyFill="1" applyBorder="1" applyAlignment="1">
      <alignment horizontal="center" vertical="center" wrapText="1"/>
    </xf>
    <xf numFmtId="168" fontId="37" fillId="26" borderId="83" xfId="0" applyFont="1" applyFill="1" applyBorder="1" applyAlignment="1">
      <alignment horizontal="center" vertical="center" wrapText="1"/>
    </xf>
    <xf numFmtId="168" fontId="37" fillId="26" borderId="74" xfId="0" applyFont="1" applyFill="1" applyBorder="1" applyAlignment="1">
      <alignment horizontal="center" vertical="center" wrapText="1"/>
    </xf>
    <xf numFmtId="167" fontId="37" fillId="26" borderId="50" xfId="0" applyNumberFormat="1" applyFont="1" applyFill="1" applyBorder="1" applyAlignment="1">
      <alignment horizontal="center" vertical="center" wrapText="1"/>
    </xf>
    <xf numFmtId="168" fontId="37" fillId="26" borderId="68" xfId="0" applyFont="1" applyFill="1" applyBorder="1" applyAlignment="1">
      <alignment horizontal="center" vertical="center" wrapText="1"/>
    </xf>
    <xf numFmtId="168" fontId="37" fillId="26" borderId="73" xfId="0" applyFont="1" applyFill="1" applyBorder="1" applyAlignment="1">
      <alignment horizontal="center" vertical="center" wrapText="1"/>
    </xf>
    <xf numFmtId="168" fontId="37" fillId="26" borderId="78" xfId="0" applyFont="1" applyFill="1" applyBorder="1" applyAlignment="1">
      <alignment horizontal="center" vertical="center" wrapText="1"/>
    </xf>
    <xf numFmtId="168" fontId="38" fillId="13" borderId="50" xfId="0" applyFont="1" applyFill="1" applyBorder="1" applyAlignment="1">
      <alignment horizontal="center" vertical="center"/>
    </xf>
    <xf numFmtId="168" fontId="38" fillId="13" borderId="53" xfId="0" applyFont="1" applyFill="1" applyBorder="1" applyAlignment="1">
      <alignment horizontal="center" vertical="center"/>
    </xf>
    <xf numFmtId="168" fontId="38" fillId="13" borderId="51" xfId="0" applyFont="1" applyFill="1" applyBorder="1" applyAlignment="1">
      <alignment horizontal="center" vertical="center"/>
    </xf>
    <xf numFmtId="49" fontId="71" fillId="15" borderId="38" xfId="409" applyNumberFormat="1" applyFont="1" applyFill="1" applyBorder="1" applyAlignment="1">
      <alignment horizontal="center" vertical="center" wrapText="1"/>
    </xf>
    <xf numFmtId="49" fontId="71" fillId="15" borderId="0" xfId="409" applyNumberFormat="1" applyFont="1" applyFill="1" applyBorder="1" applyAlignment="1">
      <alignment horizontal="center" vertical="center" wrapText="1"/>
    </xf>
    <xf numFmtId="49" fontId="71" fillId="15" borderId="39" xfId="409" applyNumberFormat="1" applyFont="1" applyFill="1" applyBorder="1" applyAlignment="1">
      <alignment horizontal="center" vertical="center" wrapText="1"/>
    </xf>
    <xf numFmtId="0" fontId="71" fillId="15" borderId="38" xfId="409" applyNumberFormat="1" applyFont="1" applyFill="1" applyBorder="1" applyAlignment="1">
      <alignment horizontal="center" vertical="center" wrapText="1"/>
    </xf>
    <xf numFmtId="0" fontId="71" fillId="15" borderId="0" xfId="409" applyNumberFormat="1" applyFont="1" applyFill="1" applyBorder="1" applyAlignment="1">
      <alignment horizontal="center" vertical="center" wrapText="1"/>
    </xf>
    <xf numFmtId="0" fontId="71" fillId="15" borderId="39" xfId="409" applyNumberFormat="1" applyFont="1" applyFill="1" applyBorder="1" applyAlignment="1">
      <alignment horizontal="center" vertical="center" wrapText="1"/>
    </xf>
    <xf numFmtId="0" fontId="73" fillId="15" borderId="38" xfId="409" applyNumberFormat="1" applyFont="1" applyFill="1" applyBorder="1" applyAlignment="1">
      <alignment horizontal="center" vertical="center" wrapText="1"/>
    </xf>
    <xf numFmtId="0" fontId="73" fillId="15" borderId="0" xfId="409" applyNumberFormat="1" applyFont="1" applyFill="1" applyBorder="1" applyAlignment="1">
      <alignment horizontal="center" vertical="center" wrapText="1"/>
    </xf>
    <xf numFmtId="49" fontId="84" fillId="0" borderId="38" xfId="409" applyNumberFormat="1" applyFont="1" applyFill="1" applyBorder="1" applyAlignment="1">
      <alignment horizontal="center" vertical="center" wrapText="1"/>
    </xf>
    <xf numFmtId="49" fontId="84" fillId="0" borderId="0" xfId="409" applyNumberFormat="1" applyFont="1" applyFill="1" applyBorder="1" applyAlignment="1">
      <alignment horizontal="center" vertical="center" wrapText="1"/>
    </xf>
    <xf numFmtId="49" fontId="84" fillId="0" borderId="39" xfId="409" applyNumberFormat="1" applyFont="1" applyFill="1" applyBorder="1" applyAlignment="1">
      <alignment horizontal="center" vertical="center" wrapText="1"/>
    </xf>
    <xf numFmtId="0" fontId="76" fillId="15" borderId="0" xfId="409" applyFont="1" applyFill="1" applyBorder="1" applyAlignment="1">
      <alignment horizontal="left"/>
    </xf>
    <xf numFmtId="49" fontId="34" fillId="0" borderId="107" xfId="359" applyNumberFormat="1" applyFont="1" applyFill="1" applyBorder="1" applyAlignment="1">
      <alignment horizontal="center" vertical="center" wrapText="1"/>
    </xf>
    <xf numFmtId="49" fontId="34" fillId="0" borderId="36" xfId="359" applyNumberFormat="1" applyFont="1" applyFill="1" applyBorder="1" applyAlignment="1">
      <alignment horizontal="center" vertical="center" wrapText="1"/>
    </xf>
    <xf numFmtId="49" fontId="34" fillId="0" borderId="37" xfId="359" applyNumberFormat="1" applyFont="1" applyFill="1" applyBorder="1" applyAlignment="1">
      <alignment horizontal="center" vertical="center" wrapText="1"/>
    </xf>
    <xf numFmtId="49" fontId="34" fillId="0" borderId="57" xfId="359" applyNumberFormat="1" applyFont="1" applyFill="1" applyBorder="1" applyAlignment="1">
      <alignment horizontal="center" vertical="center" wrapText="1"/>
    </xf>
    <xf numFmtId="49" fontId="34" fillId="0" borderId="80" xfId="359" applyNumberFormat="1" applyFont="1" applyFill="1" applyBorder="1" applyAlignment="1">
      <alignment horizontal="center" vertical="center" wrapText="1"/>
    </xf>
    <xf numFmtId="49" fontId="34" fillId="0" borderId="106" xfId="359" applyNumberFormat="1" applyFont="1" applyFill="1" applyBorder="1" applyAlignment="1">
      <alignment horizontal="center" vertical="center" wrapText="1"/>
    </xf>
    <xf numFmtId="49" fontId="34" fillId="0" borderId="54" xfId="359" applyNumberFormat="1" applyFont="1" applyFill="1" applyBorder="1" applyAlignment="1">
      <alignment horizontal="center" vertical="center" wrapText="1"/>
    </xf>
    <xf numFmtId="49" fontId="34" fillId="0" borderId="55" xfId="359" applyNumberFormat="1" applyFont="1" applyFill="1" applyBorder="1" applyAlignment="1">
      <alignment horizontal="center" vertical="center" wrapText="1"/>
    </xf>
    <xf numFmtId="49" fontId="34" fillId="0" borderId="101" xfId="359" applyNumberFormat="1" applyFont="1" applyFill="1" applyBorder="1" applyAlignment="1">
      <alignment horizontal="center" vertical="center" wrapText="1"/>
    </xf>
    <xf numFmtId="0" fontId="81" fillId="0" borderId="105" xfId="359" applyFont="1" applyBorder="1" applyAlignment="1">
      <alignment horizontal="center" vertical="center"/>
    </xf>
    <xf numFmtId="0" fontId="81" fillId="0" borderId="108" xfId="359" applyFont="1" applyBorder="1" applyAlignment="1">
      <alignment horizontal="center" vertical="center"/>
    </xf>
    <xf numFmtId="0" fontId="81" fillId="0" borderId="100" xfId="359" applyFont="1" applyBorder="1" applyAlignment="1">
      <alignment horizontal="center" vertical="center" wrapText="1"/>
    </xf>
    <xf numFmtId="0" fontId="81" fillId="0" borderId="108" xfId="359" applyFont="1" applyBorder="1" applyAlignment="1">
      <alignment horizontal="center" vertical="center" wrapText="1"/>
    </xf>
    <xf numFmtId="168" fontId="34" fillId="60" borderId="109" xfId="0" applyFont="1" applyFill="1" applyBorder="1" applyAlignment="1">
      <alignment horizontal="center" vertical="center"/>
    </xf>
    <xf numFmtId="168" fontId="81" fillId="0" borderId="110" xfId="0" applyFont="1" applyFill="1" applyBorder="1" applyAlignment="1">
      <alignment horizontal="center" vertical="center" wrapText="1"/>
    </xf>
    <xf numFmtId="168" fontId="81" fillId="61" borderId="110" xfId="0" applyFont="1" applyFill="1" applyBorder="1" applyAlignment="1">
      <alignment horizontal="center" vertical="center" wrapText="1"/>
    </xf>
  </cellXfs>
  <cellStyles count="814">
    <cellStyle name="20% - Accent1" xfId="228" xr:uid="{00000000-0005-0000-0000-000000000000}"/>
    <cellStyle name="20% - Accent2" xfId="229" xr:uid="{00000000-0005-0000-0000-000001000000}"/>
    <cellStyle name="20% - Accent3" xfId="230" xr:uid="{00000000-0005-0000-0000-000002000000}"/>
    <cellStyle name="20% - Accent4" xfId="231" xr:uid="{00000000-0005-0000-0000-000003000000}"/>
    <cellStyle name="20% - Accent5" xfId="232" xr:uid="{00000000-0005-0000-0000-000004000000}"/>
    <cellStyle name="20% - Accent6" xfId="233" xr:uid="{00000000-0005-0000-0000-000005000000}"/>
    <cellStyle name="20% - Énfasis1 2" xfId="97" xr:uid="{00000000-0005-0000-0000-000006000000}"/>
    <cellStyle name="20% - Énfasis1 2 10" xfId="511" xr:uid="{00000000-0005-0000-0000-000007000000}"/>
    <cellStyle name="20% - Énfasis1 2 10 2" xfId="784" xr:uid="{00000000-0005-0000-0000-000008000000}"/>
    <cellStyle name="20% - Énfasis1 2 11" xfId="664" xr:uid="{00000000-0005-0000-0000-000009000000}"/>
    <cellStyle name="20% - Énfasis1 2 2" xfId="275" xr:uid="{00000000-0005-0000-0000-00000A000000}"/>
    <cellStyle name="20% - Énfasis1 2 2 2" xfId="536" xr:uid="{00000000-0005-0000-0000-00000B000000}"/>
    <cellStyle name="20% - Énfasis1 2 3" xfId="400" xr:uid="{00000000-0005-0000-0000-00000C000000}"/>
    <cellStyle name="20% - Énfasis1 2 3 2" xfId="431" xr:uid="{00000000-0005-0000-0000-00000D000000}"/>
    <cellStyle name="20% - Énfasis1 2 3 2 2" xfId="704" xr:uid="{00000000-0005-0000-0000-00000E000000}"/>
    <cellStyle name="20% - Énfasis1 2 3 3" xfId="455" xr:uid="{00000000-0005-0000-0000-00000F000000}"/>
    <cellStyle name="20% - Énfasis1 2 3 3 2" xfId="728" xr:uid="{00000000-0005-0000-0000-000010000000}"/>
    <cellStyle name="20% - Énfasis1 2 3 4" xfId="479" xr:uid="{00000000-0005-0000-0000-000011000000}"/>
    <cellStyle name="20% - Énfasis1 2 3 4 2" xfId="752" xr:uid="{00000000-0005-0000-0000-000012000000}"/>
    <cellStyle name="20% - Énfasis1 2 3 5" xfId="503" xr:uid="{00000000-0005-0000-0000-000013000000}"/>
    <cellStyle name="20% - Énfasis1 2 3 5 2" xfId="776" xr:uid="{00000000-0005-0000-0000-000014000000}"/>
    <cellStyle name="20% - Énfasis1 2 3 6" xfId="527" xr:uid="{00000000-0005-0000-0000-000015000000}"/>
    <cellStyle name="20% - Énfasis1 2 3 6 2" xfId="800" xr:uid="{00000000-0005-0000-0000-000016000000}"/>
    <cellStyle name="20% - Énfasis1 2 3 7" xfId="680" xr:uid="{00000000-0005-0000-0000-000017000000}"/>
    <cellStyle name="20% - Énfasis1 2 4" xfId="385" xr:uid="{00000000-0005-0000-0000-000018000000}"/>
    <cellStyle name="20% - Énfasis1 2 4 2" xfId="447" xr:uid="{00000000-0005-0000-0000-000019000000}"/>
    <cellStyle name="20% - Énfasis1 2 4 2 2" xfId="720" xr:uid="{00000000-0005-0000-0000-00001A000000}"/>
    <cellStyle name="20% - Énfasis1 2 4 3" xfId="471" xr:uid="{00000000-0005-0000-0000-00001B000000}"/>
    <cellStyle name="20% - Énfasis1 2 4 3 2" xfId="744" xr:uid="{00000000-0005-0000-0000-00001C000000}"/>
    <cellStyle name="20% - Énfasis1 2 4 4" xfId="495" xr:uid="{00000000-0005-0000-0000-00001D000000}"/>
    <cellStyle name="20% - Énfasis1 2 4 4 2" xfId="768" xr:uid="{00000000-0005-0000-0000-00001E000000}"/>
    <cellStyle name="20% - Énfasis1 2 4 5" xfId="519" xr:uid="{00000000-0005-0000-0000-00001F000000}"/>
    <cellStyle name="20% - Énfasis1 2 4 5 2" xfId="792" xr:uid="{00000000-0005-0000-0000-000020000000}"/>
    <cellStyle name="20% - Énfasis1 2 4 6" xfId="672" xr:uid="{00000000-0005-0000-0000-000021000000}"/>
    <cellStyle name="20% - Énfasis1 2 5" xfId="415" xr:uid="{00000000-0005-0000-0000-000022000000}"/>
    <cellStyle name="20% - Énfasis1 2 5 2" xfId="688" xr:uid="{00000000-0005-0000-0000-000023000000}"/>
    <cellStyle name="20% - Énfasis1 2 6" xfId="423" xr:uid="{00000000-0005-0000-0000-000024000000}"/>
    <cellStyle name="20% - Énfasis1 2 6 2" xfId="696" xr:uid="{00000000-0005-0000-0000-000025000000}"/>
    <cellStyle name="20% - Énfasis1 2 7" xfId="439" xr:uid="{00000000-0005-0000-0000-000026000000}"/>
    <cellStyle name="20% - Énfasis1 2 7 2" xfId="712" xr:uid="{00000000-0005-0000-0000-000027000000}"/>
    <cellStyle name="20% - Énfasis1 2 8" xfId="463" xr:uid="{00000000-0005-0000-0000-000028000000}"/>
    <cellStyle name="20% - Énfasis1 2 8 2" xfId="736" xr:uid="{00000000-0005-0000-0000-000029000000}"/>
    <cellStyle name="20% - Énfasis1 2 9" xfId="487" xr:uid="{00000000-0005-0000-0000-00002A000000}"/>
    <cellStyle name="20% - Énfasis1 2 9 2" xfId="760" xr:uid="{00000000-0005-0000-0000-00002B000000}"/>
    <cellStyle name="20% - Énfasis1 3" xfId="274" xr:uid="{00000000-0005-0000-0000-00002C000000}"/>
    <cellStyle name="20% - Énfasis1 3 2" xfId="537" xr:uid="{00000000-0005-0000-0000-00002D000000}"/>
    <cellStyle name="20% - Énfasis2 2" xfId="277" xr:uid="{00000000-0005-0000-0000-00002E000000}"/>
    <cellStyle name="20% - Énfasis2 2 2" xfId="538" xr:uid="{00000000-0005-0000-0000-00002F000000}"/>
    <cellStyle name="20% - Énfasis2 3" xfId="276" xr:uid="{00000000-0005-0000-0000-000030000000}"/>
    <cellStyle name="20% - Énfasis2 3 2" xfId="539" xr:uid="{00000000-0005-0000-0000-000031000000}"/>
    <cellStyle name="20% - Énfasis3 2" xfId="279" xr:uid="{00000000-0005-0000-0000-000032000000}"/>
    <cellStyle name="20% - Énfasis3 2 2" xfId="540" xr:uid="{00000000-0005-0000-0000-000033000000}"/>
    <cellStyle name="20% - Énfasis3 3" xfId="278" xr:uid="{00000000-0005-0000-0000-000034000000}"/>
    <cellStyle name="20% - Énfasis3 3 2" xfId="541" xr:uid="{00000000-0005-0000-0000-000035000000}"/>
    <cellStyle name="20% - Énfasis4 2" xfId="281" xr:uid="{00000000-0005-0000-0000-000036000000}"/>
    <cellStyle name="20% - Énfasis4 2 2" xfId="542" xr:uid="{00000000-0005-0000-0000-000037000000}"/>
    <cellStyle name="20% - Énfasis4 3" xfId="280" xr:uid="{00000000-0005-0000-0000-000038000000}"/>
    <cellStyle name="20% - Énfasis4 3 2" xfId="543" xr:uid="{00000000-0005-0000-0000-000039000000}"/>
    <cellStyle name="20% - Énfasis5 2" xfId="283" xr:uid="{00000000-0005-0000-0000-00003A000000}"/>
    <cellStyle name="20% - Énfasis5 2 2" xfId="544" xr:uid="{00000000-0005-0000-0000-00003B000000}"/>
    <cellStyle name="20% - Énfasis5 3" xfId="282" xr:uid="{00000000-0005-0000-0000-00003C000000}"/>
    <cellStyle name="20% - Énfasis5 3 2" xfId="545" xr:uid="{00000000-0005-0000-0000-00003D000000}"/>
    <cellStyle name="20% - Énfasis6 2" xfId="285" xr:uid="{00000000-0005-0000-0000-00003E000000}"/>
    <cellStyle name="20% - Énfasis6 2 2" xfId="546" xr:uid="{00000000-0005-0000-0000-00003F000000}"/>
    <cellStyle name="20% - Énfasis6 3" xfId="284" xr:uid="{00000000-0005-0000-0000-000040000000}"/>
    <cellStyle name="20% - Énfasis6 3 2" xfId="547" xr:uid="{00000000-0005-0000-0000-000041000000}"/>
    <cellStyle name="40% - Accent1" xfId="234" xr:uid="{00000000-0005-0000-0000-000042000000}"/>
    <cellStyle name="40% - Accent2" xfId="235" xr:uid="{00000000-0005-0000-0000-000043000000}"/>
    <cellStyle name="40% - Accent3" xfId="236" xr:uid="{00000000-0005-0000-0000-000044000000}"/>
    <cellStyle name="40% - Accent4" xfId="237" xr:uid="{00000000-0005-0000-0000-000045000000}"/>
    <cellStyle name="40% - Accent5" xfId="238" xr:uid="{00000000-0005-0000-0000-000046000000}"/>
    <cellStyle name="40% - Accent6" xfId="239" xr:uid="{00000000-0005-0000-0000-000047000000}"/>
    <cellStyle name="40% - Énfasis1 2" xfId="98" xr:uid="{00000000-0005-0000-0000-000048000000}"/>
    <cellStyle name="40% - Énfasis1 2 10" xfId="416" xr:uid="{00000000-0005-0000-0000-000049000000}"/>
    <cellStyle name="40% - Énfasis1 2 10 2" xfId="689" xr:uid="{00000000-0005-0000-0000-00004A000000}"/>
    <cellStyle name="40% - Énfasis1 2 11" xfId="424" xr:uid="{00000000-0005-0000-0000-00004B000000}"/>
    <cellStyle name="40% - Énfasis1 2 11 2" xfId="697" xr:uid="{00000000-0005-0000-0000-00004C000000}"/>
    <cellStyle name="40% - Énfasis1 2 12" xfId="440" xr:uid="{00000000-0005-0000-0000-00004D000000}"/>
    <cellStyle name="40% - Énfasis1 2 12 2" xfId="713" xr:uid="{00000000-0005-0000-0000-00004E000000}"/>
    <cellStyle name="40% - Énfasis1 2 13" xfId="464" xr:uid="{00000000-0005-0000-0000-00004F000000}"/>
    <cellStyle name="40% - Énfasis1 2 13 2" xfId="737" xr:uid="{00000000-0005-0000-0000-000050000000}"/>
    <cellStyle name="40% - Énfasis1 2 14" xfId="488" xr:uid="{00000000-0005-0000-0000-000051000000}"/>
    <cellStyle name="40% - Énfasis1 2 14 2" xfId="761" xr:uid="{00000000-0005-0000-0000-000052000000}"/>
    <cellStyle name="40% - Énfasis1 2 15" xfId="512" xr:uid="{00000000-0005-0000-0000-000053000000}"/>
    <cellStyle name="40% - Énfasis1 2 15 2" xfId="785" xr:uid="{00000000-0005-0000-0000-000054000000}"/>
    <cellStyle name="40% - Énfasis1 2 16" xfId="665" xr:uid="{00000000-0005-0000-0000-000055000000}"/>
    <cellStyle name="40% - Énfasis1 2 2" xfId="99" xr:uid="{00000000-0005-0000-0000-000056000000}"/>
    <cellStyle name="40% - Énfasis1 2 2 2" xfId="548" xr:uid="{00000000-0005-0000-0000-000057000000}"/>
    <cellStyle name="40% - Énfasis1 2 3" xfId="100" xr:uid="{00000000-0005-0000-0000-000058000000}"/>
    <cellStyle name="40% - Énfasis1 2 4" xfId="101" xr:uid="{00000000-0005-0000-0000-000059000000}"/>
    <cellStyle name="40% - Énfasis1 2 5" xfId="102" xr:uid="{00000000-0005-0000-0000-00005A000000}"/>
    <cellStyle name="40% - Énfasis1 2 6" xfId="103" xr:uid="{00000000-0005-0000-0000-00005B000000}"/>
    <cellStyle name="40% - Énfasis1 2 7" xfId="287" xr:uid="{00000000-0005-0000-0000-00005C000000}"/>
    <cellStyle name="40% - Énfasis1 2 8" xfId="401" xr:uid="{00000000-0005-0000-0000-00005D000000}"/>
    <cellStyle name="40% - Énfasis1 2 8 2" xfId="432" xr:uid="{00000000-0005-0000-0000-00005E000000}"/>
    <cellStyle name="40% - Énfasis1 2 8 2 2" xfId="705" xr:uid="{00000000-0005-0000-0000-00005F000000}"/>
    <cellStyle name="40% - Énfasis1 2 8 3" xfId="456" xr:uid="{00000000-0005-0000-0000-000060000000}"/>
    <cellStyle name="40% - Énfasis1 2 8 3 2" xfId="729" xr:uid="{00000000-0005-0000-0000-000061000000}"/>
    <cellStyle name="40% - Énfasis1 2 8 4" xfId="480" xr:uid="{00000000-0005-0000-0000-000062000000}"/>
    <cellStyle name="40% - Énfasis1 2 8 4 2" xfId="753" xr:uid="{00000000-0005-0000-0000-000063000000}"/>
    <cellStyle name="40% - Énfasis1 2 8 5" xfId="504" xr:uid="{00000000-0005-0000-0000-000064000000}"/>
    <cellStyle name="40% - Énfasis1 2 8 5 2" xfId="777" xr:uid="{00000000-0005-0000-0000-000065000000}"/>
    <cellStyle name="40% - Énfasis1 2 8 6" xfId="528" xr:uid="{00000000-0005-0000-0000-000066000000}"/>
    <cellStyle name="40% - Énfasis1 2 8 6 2" xfId="801" xr:uid="{00000000-0005-0000-0000-000067000000}"/>
    <cellStyle name="40% - Énfasis1 2 8 7" xfId="681" xr:uid="{00000000-0005-0000-0000-000068000000}"/>
    <cellStyle name="40% - Énfasis1 2 9" xfId="386" xr:uid="{00000000-0005-0000-0000-000069000000}"/>
    <cellStyle name="40% - Énfasis1 2 9 2" xfId="448" xr:uid="{00000000-0005-0000-0000-00006A000000}"/>
    <cellStyle name="40% - Énfasis1 2 9 2 2" xfId="721" xr:uid="{00000000-0005-0000-0000-00006B000000}"/>
    <cellStyle name="40% - Énfasis1 2 9 3" xfId="472" xr:uid="{00000000-0005-0000-0000-00006C000000}"/>
    <cellStyle name="40% - Énfasis1 2 9 3 2" xfId="745" xr:uid="{00000000-0005-0000-0000-00006D000000}"/>
    <cellStyle name="40% - Énfasis1 2 9 4" xfId="496" xr:uid="{00000000-0005-0000-0000-00006E000000}"/>
    <cellStyle name="40% - Énfasis1 2 9 4 2" xfId="769" xr:uid="{00000000-0005-0000-0000-00006F000000}"/>
    <cellStyle name="40% - Énfasis1 2 9 5" xfId="520" xr:uid="{00000000-0005-0000-0000-000070000000}"/>
    <cellStyle name="40% - Énfasis1 2 9 5 2" xfId="793" xr:uid="{00000000-0005-0000-0000-000071000000}"/>
    <cellStyle name="40% - Énfasis1 2 9 6" xfId="673" xr:uid="{00000000-0005-0000-0000-000072000000}"/>
    <cellStyle name="40% - Énfasis1 3" xfId="286" xr:uid="{00000000-0005-0000-0000-000073000000}"/>
    <cellStyle name="40% - Énfasis1 3 2" xfId="549" xr:uid="{00000000-0005-0000-0000-000074000000}"/>
    <cellStyle name="40% - Énfasis2 2" xfId="289" xr:uid="{00000000-0005-0000-0000-000075000000}"/>
    <cellStyle name="40% - Énfasis2 2 2" xfId="550" xr:uid="{00000000-0005-0000-0000-000076000000}"/>
    <cellStyle name="40% - Énfasis2 3" xfId="288" xr:uid="{00000000-0005-0000-0000-000077000000}"/>
    <cellStyle name="40% - Énfasis2 3 2" xfId="551" xr:uid="{00000000-0005-0000-0000-000078000000}"/>
    <cellStyle name="40% - Énfasis3 2" xfId="104" xr:uid="{00000000-0005-0000-0000-000079000000}"/>
    <cellStyle name="40% - Énfasis3 2 2" xfId="291" xr:uid="{00000000-0005-0000-0000-00007A000000}"/>
    <cellStyle name="40% - Énfasis3 2 2 2" xfId="552" xr:uid="{00000000-0005-0000-0000-00007B000000}"/>
    <cellStyle name="40% - Énfasis3 3" xfId="290" xr:uid="{00000000-0005-0000-0000-00007C000000}"/>
    <cellStyle name="40% - Énfasis3 3 2" xfId="553" xr:uid="{00000000-0005-0000-0000-00007D000000}"/>
    <cellStyle name="40% - Énfasis4 2" xfId="293" xr:uid="{00000000-0005-0000-0000-00007E000000}"/>
    <cellStyle name="40% - Énfasis4 2 2" xfId="554" xr:uid="{00000000-0005-0000-0000-00007F000000}"/>
    <cellStyle name="40% - Énfasis4 3" xfId="292" xr:uid="{00000000-0005-0000-0000-000080000000}"/>
    <cellStyle name="40% - Énfasis4 3 2" xfId="555" xr:uid="{00000000-0005-0000-0000-000081000000}"/>
    <cellStyle name="40% - Énfasis5 2" xfId="295" xr:uid="{00000000-0005-0000-0000-000082000000}"/>
    <cellStyle name="40% - Énfasis5 2 2" xfId="556" xr:uid="{00000000-0005-0000-0000-000083000000}"/>
    <cellStyle name="40% - Énfasis5 3" xfId="294" xr:uid="{00000000-0005-0000-0000-000084000000}"/>
    <cellStyle name="40% - Énfasis5 3 2" xfId="557" xr:uid="{00000000-0005-0000-0000-000085000000}"/>
    <cellStyle name="40% - Énfasis6 2" xfId="105" xr:uid="{00000000-0005-0000-0000-000086000000}"/>
    <cellStyle name="40% - Énfasis6 2 10" xfId="417" xr:uid="{00000000-0005-0000-0000-000087000000}"/>
    <cellStyle name="40% - Énfasis6 2 10 2" xfId="690" xr:uid="{00000000-0005-0000-0000-000088000000}"/>
    <cellStyle name="40% - Énfasis6 2 11" xfId="425" xr:uid="{00000000-0005-0000-0000-000089000000}"/>
    <cellStyle name="40% - Énfasis6 2 11 2" xfId="698" xr:uid="{00000000-0005-0000-0000-00008A000000}"/>
    <cellStyle name="40% - Énfasis6 2 12" xfId="441" xr:uid="{00000000-0005-0000-0000-00008B000000}"/>
    <cellStyle name="40% - Énfasis6 2 12 2" xfId="714" xr:uid="{00000000-0005-0000-0000-00008C000000}"/>
    <cellStyle name="40% - Énfasis6 2 13" xfId="465" xr:uid="{00000000-0005-0000-0000-00008D000000}"/>
    <cellStyle name="40% - Énfasis6 2 13 2" xfId="738" xr:uid="{00000000-0005-0000-0000-00008E000000}"/>
    <cellStyle name="40% - Énfasis6 2 14" xfId="489" xr:uid="{00000000-0005-0000-0000-00008F000000}"/>
    <cellStyle name="40% - Énfasis6 2 14 2" xfId="762" xr:uid="{00000000-0005-0000-0000-000090000000}"/>
    <cellStyle name="40% - Énfasis6 2 15" xfId="513" xr:uid="{00000000-0005-0000-0000-000091000000}"/>
    <cellStyle name="40% - Énfasis6 2 15 2" xfId="786" xr:uid="{00000000-0005-0000-0000-000092000000}"/>
    <cellStyle name="40% - Énfasis6 2 16" xfId="666" xr:uid="{00000000-0005-0000-0000-000093000000}"/>
    <cellStyle name="40% - Énfasis6 2 2" xfId="106" xr:uid="{00000000-0005-0000-0000-000094000000}"/>
    <cellStyle name="40% - Énfasis6 2 2 2" xfId="558" xr:uid="{00000000-0005-0000-0000-000095000000}"/>
    <cellStyle name="40% - Énfasis6 2 3" xfId="107" xr:uid="{00000000-0005-0000-0000-000096000000}"/>
    <cellStyle name="40% - Énfasis6 2 4" xfId="108" xr:uid="{00000000-0005-0000-0000-000097000000}"/>
    <cellStyle name="40% - Énfasis6 2 5" xfId="109" xr:uid="{00000000-0005-0000-0000-000098000000}"/>
    <cellStyle name="40% - Énfasis6 2 6" xfId="110" xr:uid="{00000000-0005-0000-0000-000099000000}"/>
    <cellStyle name="40% - Énfasis6 2 7" xfId="297" xr:uid="{00000000-0005-0000-0000-00009A000000}"/>
    <cellStyle name="40% - Énfasis6 2 8" xfId="402" xr:uid="{00000000-0005-0000-0000-00009B000000}"/>
    <cellStyle name="40% - Énfasis6 2 8 2" xfId="433" xr:uid="{00000000-0005-0000-0000-00009C000000}"/>
    <cellStyle name="40% - Énfasis6 2 8 2 2" xfId="706" xr:uid="{00000000-0005-0000-0000-00009D000000}"/>
    <cellStyle name="40% - Énfasis6 2 8 3" xfId="457" xr:uid="{00000000-0005-0000-0000-00009E000000}"/>
    <cellStyle name="40% - Énfasis6 2 8 3 2" xfId="730" xr:uid="{00000000-0005-0000-0000-00009F000000}"/>
    <cellStyle name="40% - Énfasis6 2 8 4" xfId="481" xr:uid="{00000000-0005-0000-0000-0000A0000000}"/>
    <cellStyle name="40% - Énfasis6 2 8 4 2" xfId="754" xr:uid="{00000000-0005-0000-0000-0000A1000000}"/>
    <cellStyle name="40% - Énfasis6 2 8 5" xfId="505" xr:uid="{00000000-0005-0000-0000-0000A2000000}"/>
    <cellStyle name="40% - Énfasis6 2 8 5 2" xfId="778" xr:uid="{00000000-0005-0000-0000-0000A3000000}"/>
    <cellStyle name="40% - Énfasis6 2 8 6" xfId="529" xr:uid="{00000000-0005-0000-0000-0000A4000000}"/>
    <cellStyle name="40% - Énfasis6 2 8 6 2" xfId="802" xr:uid="{00000000-0005-0000-0000-0000A5000000}"/>
    <cellStyle name="40% - Énfasis6 2 8 7" xfId="682" xr:uid="{00000000-0005-0000-0000-0000A6000000}"/>
    <cellStyle name="40% - Énfasis6 2 9" xfId="387" xr:uid="{00000000-0005-0000-0000-0000A7000000}"/>
    <cellStyle name="40% - Énfasis6 2 9 2" xfId="449" xr:uid="{00000000-0005-0000-0000-0000A8000000}"/>
    <cellStyle name="40% - Énfasis6 2 9 2 2" xfId="722" xr:uid="{00000000-0005-0000-0000-0000A9000000}"/>
    <cellStyle name="40% - Énfasis6 2 9 3" xfId="473" xr:uid="{00000000-0005-0000-0000-0000AA000000}"/>
    <cellStyle name="40% - Énfasis6 2 9 3 2" xfId="746" xr:uid="{00000000-0005-0000-0000-0000AB000000}"/>
    <cellStyle name="40% - Énfasis6 2 9 4" xfId="497" xr:uid="{00000000-0005-0000-0000-0000AC000000}"/>
    <cellStyle name="40% - Énfasis6 2 9 4 2" xfId="770" xr:uid="{00000000-0005-0000-0000-0000AD000000}"/>
    <cellStyle name="40% - Énfasis6 2 9 5" xfId="521" xr:uid="{00000000-0005-0000-0000-0000AE000000}"/>
    <cellStyle name="40% - Énfasis6 2 9 5 2" xfId="794" xr:uid="{00000000-0005-0000-0000-0000AF000000}"/>
    <cellStyle name="40% - Énfasis6 2 9 6" xfId="674" xr:uid="{00000000-0005-0000-0000-0000B0000000}"/>
    <cellStyle name="40% - Énfasis6 3" xfId="296" xr:uid="{00000000-0005-0000-0000-0000B1000000}"/>
    <cellStyle name="40% - Énfasis6 3 2" xfId="559" xr:uid="{00000000-0005-0000-0000-0000B2000000}"/>
    <cellStyle name="60% - Accent1" xfId="240" xr:uid="{00000000-0005-0000-0000-0000B3000000}"/>
    <cellStyle name="60% - Accent2" xfId="241" xr:uid="{00000000-0005-0000-0000-0000B4000000}"/>
    <cellStyle name="60% - Accent3" xfId="242" xr:uid="{00000000-0005-0000-0000-0000B5000000}"/>
    <cellStyle name="60% - Accent4" xfId="243" xr:uid="{00000000-0005-0000-0000-0000B6000000}"/>
    <cellStyle name="60% - Accent5" xfId="244" xr:uid="{00000000-0005-0000-0000-0000B7000000}"/>
    <cellStyle name="60% - Accent6" xfId="245" xr:uid="{00000000-0005-0000-0000-0000B8000000}"/>
    <cellStyle name="60% - Énfasis1 2" xfId="1" xr:uid="{00000000-0005-0000-0000-0000B9000000}"/>
    <cellStyle name="60% - Énfasis1 2 2" xfId="299" xr:uid="{00000000-0005-0000-0000-0000BA000000}"/>
    <cellStyle name="60% - Énfasis1 2 2 2" xfId="560" xr:uid="{00000000-0005-0000-0000-0000BB000000}"/>
    <cellStyle name="60% - Énfasis1 3" xfId="298" xr:uid="{00000000-0005-0000-0000-0000BC000000}"/>
    <cellStyle name="60% - Énfasis1 3 2" xfId="561" xr:uid="{00000000-0005-0000-0000-0000BD000000}"/>
    <cellStyle name="60% - Énfasis2 2" xfId="111" xr:uid="{00000000-0005-0000-0000-0000BE000000}"/>
    <cellStyle name="60% - Énfasis2 2 2" xfId="301" xr:uid="{00000000-0005-0000-0000-0000BF000000}"/>
    <cellStyle name="60% - Énfasis2 2 2 2" xfId="562" xr:uid="{00000000-0005-0000-0000-0000C0000000}"/>
    <cellStyle name="60% - Énfasis2 3" xfId="300" xr:uid="{00000000-0005-0000-0000-0000C1000000}"/>
    <cellStyle name="60% - Énfasis2 3 2" xfId="563" xr:uid="{00000000-0005-0000-0000-0000C2000000}"/>
    <cellStyle name="60% - Énfasis3 2" xfId="112" xr:uid="{00000000-0005-0000-0000-0000C3000000}"/>
    <cellStyle name="60% - Énfasis3 2 2" xfId="303" xr:uid="{00000000-0005-0000-0000-0000C4000000}"/>
    <cellStyle name="60% - Énfasis3 2 2 2" xfId="564" xr:uid="{00000000-0005-0000-0000-0000C5000000}"/>
    <cellStyle name="60% - Énfasis3 3" xfId="302" xr:uid="{00000000-0005-0000-0000-0000C6000000}"/>
    <cellStyle name="60% - Énfasis3 3 2" xfId="565" xr:uid="{00000000-0005-0000-0000-0000C7000000}"/>
    <cellStyle name="60% - Énfasis4 2" xfId="305" xr:uid="{00000000-0005-0000-0000-0000C8000000}"/>
    <cellStyle name="60% - Énfasis4 2 2" xfId="566" xr:uid="{00000000-0005-0000-0000-0000C9000000}"/>
    <cellStyle name="60% - Énfasis4 3" xfId="304" xr:uid="{00000000-0005-0000-0000-0000CA000000}"/>
    <cellStyle name="60% - Énfasis4 3 2" xfId="567" xr:uid="{00000000-0005-0000-0000-0000CB000000}"/>
    <cellStyle name="60% - Énfasis5 2" xfId="113" xr:uid="{00000000-0005-0000-0000-0000CC000000}"/>
    <cellStyle name="60% - Énfasis5 2 2" xfId="307" xr:uid="{00000000-0005-0000-0000-0000CD000000}"/>
    <cellStyle name="60% - Énfasis5 2 2 2" xfId="568" xr:uid="{00000000-0005-0000-0000-0000CE000000}"/>
    <cellStyle name="60% - Énfasis5 3" xfId="306" xr:uid="{00000000-0005-0000-0000-0000CF000000}"/>
    <cellStyle name="60% - Énfasis5 3 2" xfId="569" xr:uid="{00000000-0005-0000-0000-0000D0000000}"/>
    <cellStyle name="60% - Énfasis6 2" xfId="309" xr:uid="{00000000-0005-0000-0000-0000D1000000}"/>
    <cellStyle name="60% - Énfasis6 2 2" xfId="570" xr:uid="{00000000-0005-0000-0000-0000D2000000}"/>
    <cellStyle name="60% - Énfasis6 3" xfId="308" xr:uid="{00000000-0005-0000-0000-0000D3000000}"/>
    <cellStyle name="60% - Énfasis6 3 2" xfId="571" xr:uid="{00000000-0005-0000-0000-0000D4000000}"/>
    <cellStyle name="75%" xfId="114" xr:uid="{00000000-0005-0000-0000-0000D5000000}"/>
    <cellStyle name="A3 297 x 420 mm" xfId="310" xr:uid="{00000000-0005-0000-0000-0000D6000000}"/>
    <cellStyle name="A3 297 x 420 mm 2" xfId="311" xr:uid="{00000000-0005-0000-0000-0000D7000000}"/>
    <cellStyle name="A3 297 x 420 mm 2 2" xfId="572" xr:uid="{00000000-0005-0000-0000-0000D8000000}"/>
    <cellStyle name="A3 297 x 420 mm 3" xfId="312" xr:uid="{00000000-0005-0000-0000-0000D9000000}"/>
    <cellStyle name="A3 297 x 420 mm 3 2" xfId="573" xr:uid="{00000000-0005-0000-0000-0000DA000000}"/>
    <cellStyle name="A3 297 x 420 mm 4" xfId="574" xr:uid="{00000000-0005-0000-0000-0000DB000000}"/>
    <cellStyle name="A3 297 x 420 mm_Compromisos" xfId="313" xr:uid="{00000000-0005-0000-0000-0000DC000000}"/>
    <cellStyle name="Accent1" xfId="246" xr:uid="{00000000-0005-0000-0000-0000DD000000}"/>
    <cellStyle name="Accent2" xfId="247" xr:uid="{00000000-0005-0000-0000-0000DE000000}"/>
    <cellStyle name="Accent3" xfId="248" xr:uid="{00000000-0005-0000-0000-0000DF000000}"/>
    <cellStyle name="Accent4" xfId="249" xr:uid="{00000000-0005-0000-0000-0000E0000000}"/>
    <cellStyle name="Accent5" xfId="250" xr:uid="{00000000-0005-0000-0000-0000E1000000}"/>
    <cellStyle name="Accent6" xfId="251" xr:uid="{00000000-0005-0000-0000-0000E2000000}"/>
    <cellStyle name="Bad" xfId="252" xr:uid="{00000000-0005-0000-0000-0000E3000000}"/>
    <cellStyle name="Buena 2" xfId="315" xr:uid="{00000000-0005-0000-0000-0000E4000000}"/>
    <cellStyle name="Buena 2 2" xfId="575" xr:uid="{00000000-0005-0000-0000-0000E5000000}"/>
    <cellStyle name="Buena 3" xfId="314" xr:uid="{00000000-0005-0000-0000-0000E6000000}"/>
    <cellStyle name="Buena 3 2" xfId="576" xr:uid="{00000000-0005-0000-0000-0000E7000000}"/>
    <cellStyle name="Calculation" xfId="253" xr:uid="{00000000-0005-0000-0000-0000E8000000}"/>
    <cellStyle name="Cálculo 2" xfId="317" xr:uid="{00000000-0005-0000-0000-0000E9000000}"/>
    <cellStyle name="Cálculo 2 2" xfId="577" xr:uid="{00000000-0005-0000-0000-0000EA000000}"/>
    <cellStyle name="Cálculo 3" xfId="316" xr:uid="{00000000-0005-0000-0000-0000EB000000}"/>
    <cellStyle name="Cálculo 3 2" xfId="578" xr:uid="{00000000-0005-0000-0000-0000EC000000}"/>
    <cellStyle name="Celda de comprobación 2" xfId="319" xr:uid="{00000000-0005-0000-0000-0000ED000000}"/>
    <cellStyle name="Celda de comprobación 2 2" xfId="579" xr:uid="{00000000-0005-0000-0000-0000EE000000}"/>
    <cellStyle name="Celda de comprobación 3" xfId="318" xr:uid="{00000000-0005-0000-0000-0000EF000000}"/>
    <cellStyle name="Celda de comprobación 3 2" xfId="580" xr:uid="{00000000-0005-0000-0000-0000F0000000}"/>
    <cellStyle name="Celda vinculada 2" xfId="321" xr:uid="{00000000-0005-0000-0000-0000F1000000}"/>
    <cellStyle name="Celda vinculada 2 2" xfId="581" xr:uid="{00000000-0005-0000-0000-0000F2000000}"/>
    <cellStyle name="Celda vinculada 3" xfId="320" xr:uid="{00000000-0005-0000-0000-0000F3000000}"/>
    <cellStyle name="Celda vinculada 3 2" xfId="582" xr:uid="{00000000-0005-0000-0000-0000F4000000}"/>
    <cellStyle name="Check Cell" xfId="254" xr:uid="{00000000-0005-0000-0000-0000F5000000}"/>
    <cellStyle name="Encabezado 4 2" xfId="323" xr:uid="{00000000-0005-0000-0000-0000F6000000}"/>
    <cellStyle name="Encabezado 4 2 2" xfId="583" xr:uid="{00000000-0005-0000-0000-0000F7000000}"/>
    <cellStyle name="Encabezado 4 3" xfId="322" xr:uid="{00000000-0005-0000-0000-0000F8000000}"/>
    <cellStyle name="Encabezado 4 3 2" xfId="584" xr:uid="{00000000-0005-0000-0000-0000F9000000}"/>
    <cellStyle name="Énfasis1 2" xfId="325" xr:uid="{00000000-0005-0000-0000-0000FA000000}"/>
    <cellStyle name="Énfasis1 2 2" xfId="585" xr:uid="{00000000-0005-0000-0000-0000FB000000}"/>
    <cellStyle name="Énfasis1 3" xfId="324" xr:uid="{00000000-0005-0000-0000-0000FC000000}"/>
    <cellStyle name="Énfasis1 3 2" xfId="586" xr:uid="{00000000-0005-0000-0000-0000FD000000}"/>
    <cellStyle name="Énfasis2 2" xfId="327" xr:uid="{00000000-0005-0000-0000-0000FE000000}"/>
    <cellStyle name="Énfasis2 2 2" xfId="587" xr:uid="{00000000-0005-0000-0000-0000FF000000}"/>
    <cellStyle name="Énfasis2 3" xfId="326" xr:uid="{00000000-0005-0000-0000-000000010000}"/>
    <cellStyle name="Énfasis2 3 2" xfId="588" xr:uid="{00000000-0005-0000-0000-000001010000}"/>
    <cellStyle name="Énfasis3 2" xfId="115" xr:uid="{00000000-0005-0000-0000-000002010000}"/>
    <cellStyle name="Énfasis3 2 2" xfId="329" xr:uid="{00000000-0005-0000-0000-000003010000}"/>
    <cellStyle name="Énfasis3 2 2 2" xfId="589" xr:uid="{00000000-0005-0000-0000-000004010000}"/>
    <cellStyle name="Énfasis3 3" xfId="328" xr:uid="{00000000-0005-0000-0000-000005010000}"/>
    <cellStyle name="Énfasis3 3 2" xfId="590" xr:uid="{00000000-0005-0000-0000-000006010000}"/>
    <cellStyle name="Énfasis4 2" xfId="116" xr:uid="{00000000-0005-0000-0000-000007010000}"/>
    <cellStyle name="Énfasis4 2 2" xfId="331" xr:uid="{00000000-0005-0000-0000-000008010000}"/>
    <cellStyle name="Énfasis4 2 2 2" xfId="591" xr:uid="{00000000-0005-0000-0000-000009010000}"/>
    <cellStyle name="Énfasis4 3" xfId="330" xr:uid="{00000000-0005-0000-0000-00000A010000}"/>
    <cellStyle name="Énfasis4 3 2" xfId="592" xr:uid="{00000000-0005-0000-0000-00000B010000}"/>
    <cellStyle name="Énfasis5 2" xfId="333" xr:uid="{00000000-0005-0000-0000-00000C010000}"/>
    <cellStyle name="Énfasis5 2 2" xfId="593" xr:uid="{00000000-0005-0000-0000-00000D010000}"/>
    <cellStyle name="Énfasis5 3" xfId="332" xr:uid="{00000000-0005-0000-0000-00000E010000}"/>
    <cellStyle name="Énfasis5 3 2" xfId="594" xr:uid="{00000000-0005-0000-0000-00000F010000}"/>
    <cellStyle name="Énfasis6 2" xfId="335" xr:uid="{00000000-0005-0000-0000-000010010000}"/>
    <cellStyle name="Énfasis6 2 2" xfId="595" xr:uid="{00000000-0005-0000-0000-000011010000}"/>
    <cellStyle name="Énfasis6 3" xfId="334" xr:uid="{00000000-0005-0000-0000-000012010000}"/>
    <cellStyle name="Énfasis6 3 2" xfId="596" xr:uid="{00000000-0005-0000-0000-000013010000}"/>
    <cellStyle name="Entrada 2" xfId="337" xr:uid="{00000000-0005-0000-0000-000014010000}"/>
    <cellStyle name="Entrada 2 2" xfId="597" xr:uid="{00000000-0005-0000-0000-000015010000}"/>
    <cellStyle name="Entrada 3" xfId="336" xr:uid="{00000000-0005-0000-0000-000016010000}"/>
    <cellStyle name="Entrada 3 2" xfId="598" xr:uid="{00000000-0005-0000-0000-000017010000}"/>
    <cellStyle name="Estilo 1" xfId="338" xr:uid="{00000000-0005-0000-0000-000018010000}"/>
    <cellStyle name="Estilo 1 2" xfId="599" xr:uid="{00000000-0005-0000-0000-000019010000}"/>
    <cellStyle name="Euro" xfId="339" xr:uid="{00000000-0005-0000-0000-00001A010000}"/>
    <cellStyle name="Euro 10" xfId="600" xr:uid="{00000000-0005-0000-0000-00001B010000}"/>
    <cellStyle name="Euro 10 2" xfId="809" xr:uid="{00000000-0005-0000-0000-00001C010000}"/>
    <cellStyle name="Euro 2" xfId="340" xr:uid="{00000000-0005-0000-0000-00001D010000}"/>
    <cellStyle name="Euro 2 2" xfId="601" xr:uid="{00000000-0005-0000-0000-00001E010000}"/>
    <cellStyle name="Euro 2_CIV (3.2)" xfId="602" xr:uid="{00000000-0005-0000-0000-00001F010000}"/>
    <cellStyle name="Euro 3" xfId="341" xr:uid="{00000000-0005-0000-0000-000020010000}"/>
    <cellStyle name="Euro 3 2" xfId="603" xr:uid="{00000000-0005-0000-0000-000021010000}"/>
    <cellStyle name="Euro 3_CIV (3.2)" xfId="604" xr:uid="{00000000-0005-0000-0000-000022010000}"/>
    <cellStyle name="Euro 4" xfId="605" xr:uid="{00000000-0005-0000-0000-000023010000}"/>
    <cellStyle name="Euro 5" xfId="606" xr:uid="{00000000-0005-0000-0000-000024010000}"/>
    <cellStyle name="Euro 6" xfId="607" xr:uid="{00000000-0005-0000-0000-000025010000}"/>
    <cellStyle name="Euro 7" xfId="608" xr:uid="{00000000-0005-0000-0000-000026010000}"/>
    <cellStyle name="Euro 8" xfId="609" xr:uid="{00000000-0005-0000-0000-000027010000}"/>
    <cellStyle name="Euro 9" xfId="610" xr:uid="{00000000-0005-0000-0000-000028010000}"/>
    <cellStyle name="Euro_CIV (3.2)" xfId="611" xr:uid="{00000000-0005-0000-0000-000029010000}"/>
    <cellStyle name="Excel Built-in Normal" xfId="342" xr:uid="{00000000-0005-0000-0000-00002A010000}"/>
    <cellStyle name="Excel Built-in Normal 2" xfId="612" xr:uid="{00000000-0005-0000-0000-00002B010000}"/>
    <cellStyle name="Explanatory Text" xfId="255" xr:uid="{00000000-0005-0000-0000-00002C010000}"/>
    <cellStyle name="Good" xfId="256" xr:uid="{00000000-0005-0000-0000-00002D010000}"/>
    <cellStyle name="Heading 1" xfId="257" xr:uid="{00000000-0005-0000-0000-00002E010000}"/>
    <cellStyle name="Heading 2" xfId="258" xr:uid="{00000000-0005-0000-0000-00002F010000}"/>
    <cellStyle name="Heading 3" xfId="259" xr:uid="{00000000-0005-0000-0000-000030010000}"/>
    <cellStyle name="Heading 4" xfId="260" xr:uid="{00000000-0005-0000-0000-000031010000}"/>
    <cellStyle name="Hipervínculo 2" xfId="117" xr:uid="{00000000-0005-0000-0000-000032010000}"/>
    <cellStyle name="Hipervínculo 2 2" xfId="613" xr:uid="{00000000-0005-0000-0000-000033010000}"/>
    <cellStyle name="Incorrecto 2" xfId="344" xr:uid="{00000000-0005-0000-0000-000034010000}"/>
    <cellStyle name="Incorrecto 2 2" xfId="614" xr:uid="{00000000-0005-0000-0000-000035010000}"/>
    <cellStyle name="Incorrecto 3" xfId="343" xr:uid="{00000000-0005-0000-0000-000036010000}"/>
    <cellStyle name="Incorrecto 3 2" xfId="615" xr:uid="{00000000-0005-0000-0000-000037010000}"/>
    <cellStyle name="Input" xfId="261" xr:uid="{00000000-0005-0000-0000-000038010000}"/>
    <cellStyle name="Linked Cell" xfId="262" xr:uid="{00000000-0005-0000-0000-000039010000}"/>
    <cellStyle name="Millares 2" xfId="118" xr:uid="{00000000-0005-0000-0000-00003A010000}"/>
    <cellStyle name="Millares 2 10" xfId="2" xr:uid="{00000000-0005-0000-0000-00003B010000}"/>
    <cellStyle name="Millares 2 11" xfId="3" xr:uid="{00000000-0005-0000-0000-00003C010000}"/>
    <cellStyle name="Millares 2 12" xfId="4" xr:uid="{00000000-0005-0000-0000-00003D010000}"/>
    <cellStyle name="Millares 2 13" xfId="5" xr:uid="{00000000-0005-0000-0000-00003E010000}"/>
    <cellStyle name="Millares 2 14" xfId="6" xr:uid="{00000000-0005-0000-0000-00003F010000}"/>
    <cellStyle name="Millares 2 15" xfId="7" xr:uid="{00000000-0005-0000-0000-000040010000}"/>
    <cellStyle name="Millares 2 16" xfId="8" xr:uid="{00000000-0005-0000-0000-000041010000}"/>
    <cellStyle name="Millares 2 17" xfId="9" xr:uid="{00000000-0005-0000-0000-000042010000}"/>
    <cellStyle name="Millares 2 18" xfId="10" xr:uid="{00000000-0005-0000-0000-000043010000}"/>
    <cellStyle name="Millares 2 19" xfId="11" xr:uid="{00000000-0005-0000-0000-000044010000}"/>
    <cellStyle name="Millares 2 2" xfId="12" xr:uid="{00000000-0005-0000-0000-000045010000}"/>
    <cellStyle name="Millares 2 2 2" xfId="347" xr:uid="{00000000-0005-0000-0000-000046010000}"/>
    <cellStyle name="Millares 2 20" xfId="13" xr:uid="{00000000-0005-0000-0000-000047010000}"/>
    <cellStyle name="Millares 2 21" xfId="14" xr:uid="{00000000-0005-0000-0000-000048010000}"/>
    <cellStyle name="Millares 2 22" xfId="15" xr:uid="{00000000-0005-0000-0000-000049010000}"/>
    <cellStyle name="Millares 2 23" xfId="16" xr:uid="{00000000-0005-0000-0000-00004A010000}"/>
    <cellStyle name="Millares 2 24" xfId="17" xr:uid="{00000000-0005-0000-0000-00004B010000}"/>
    <cellStyle name="Millares 2 25" xfId="18" xr:uid="{00000000-0005-0000-0000-00004C010000}"/>
    <cellStyle name="Millares 2 26" xfId="19" xr:uid="{00000000-0005-0000-0000-00004D010000}"/>
    <cellStyle name="Millares 2 27" xfId="20" xr:uid="{00000000-0005-0000-0000-00004E010000}"/>
    <cellStyle name="Millares 2 28" xfId="21" xr:uid="{00000000-0005-0000-0000-00004F010000}"/>
    <cellStyle name="Millares 2 29" xfId="22" xr:uid="{00000000-0005-0000-0000-000050010000}"/>
    <cellStyle name="Millares 2 3" xfId="23" xr:uid="{00000000-0005-0000-0000-000051010000}"/>
    <cellStyle name="Millares 2 30" xfId="24" xr:uid="{00000000-0005-0000-0000-000052010000}"/>
    <cellStyle name="Millares 2 31" xfId="346" xr:uid="{00000000-0005-0000-0000-000053010000}"/>
    <cellStyle name="Millares 2 32" xfId="403" xr:uid="{00000000-0005-0000-0000-000054010000}"/>
    <cellStyle name="Millares 2 32 2" xfId="434" xr:uid="{00000000-0005-0000-0000-000055010000}"/>
    <cellStyle name="Millares 2 32 2 2" xfId="707" xr:uid="{00000000-0005-0000-0000-000056010000}"/>
    <cellStyle name="Millares 2 32 3" xfId="458" xr:uid="{00000000-0005-0000-0000-000057010000}"/>
    <cellStyle name="Millares 2 32 3 2" xfId="731" xr:uid="{00000000-0005-0000-0000-000058010000}"/>
    <cellStyle name="Millares 2 32 4" xfId="482" xr:uid="{00000000-0005-0000-0000-000059010000}"/>
    <cellStyle name="Millares 2 32 4 2" xfId="755" xr:uid="{00000000-0005-0000-0000-00005A010000}"/>
    <cellStyle name="Millares 2 32 5" xfId="506" xr:uid="{00000000-0005-0000-0000-00005B010000}"/>
    <cellStyle name="Millares 2 32 5 2" xfId="779" xr:uid="{00000000-0005-0000-0000-00005C010000}"/>
    <cellStyle name="Millares 2 32 6" xfId="530" xr:uid="{00000000-0005-0000-0000-00005D010000}"/>
    <cellStyle name="Millares 2 32 6 2" xfId="803" xr:uid="{00000000-0005-0000-0000-00005E010000}"/>
    <cellStyle name="Millares 2 32 7" xfId="683" xr:uid="{00000000-0005-0000-0000-00005F010000}"/>
    <cellStyle name="Millares 2 33" xfId="388" xr:uid="{00000000-0005-0000-0000-000060010000}"/>
    <cellStyle name="Millares 2 33 2" xfId="450" xr:uid="{00000000-0005-0000-0000-000061010000}"/>
    <cellStyle name="Millares 2 33 2 2" xfId="723" xr:uid="{00000000-0005-0000-0000-000062010000}"/>
    <cellStyle name="Millares 2 33 3" xfId="474" xr:uid="{00000000-0005-0000-0000-000063010000}"/>
    <cellStyle name="Millares 2 33 3 2" xfId="747" xr:uid="{00000000-0005-0000-0000-000064010000}"/>
    <cellStyle name="Millares 2 33 4" xfId="498" xr:uid="{00000000-0005-0000-0000-000065010000}"/>
    <cellStyle name="Millares 2 33 4 2" xfId="771" xr:uid="{00000000-0005-0000-0000-000066010000}"/>
    <cellStyle name="Millares 2 33 5" xfId="522" xr:uid="{00000000-0005-0000-0000-000067010000}"/>
    <cellStyle name="Millares 2 33 5 2" xfId="795" xr:uid="{00000000-0005-0000-0000-000068010000}"/>
    <cellStyle name="Millares 2 33 6" xfId="675" xr:uid="{00000000-0005-0000-0000-000069010000}"/>
    <cellStyle name="Millares 2 34" xfId="418" xr:uid="{00000000-0005-0000-0000-00006A010000}"/>
    <cellStyle name="Millares 2 34 2" xfId="691" xr:uid="{00000000-0005-0000-0000-00006B010000}"/>
    <cellStyle name="Millares 2 35" xfId="426" xr:uid="{00000000-0005-0000-0000-00006C010000}"/>
    <cellStyle name="Millares 2 35 2" xfId="699" xr:uid="{00000000-0005-0000-0000-00006D010000}"/>
    <cellStyle name="Millares 2 36" xfId="442" xr:uid="{00000000-0005-0000-0000-00006E010000}"/>
    <cellStyle name="Millares 2 36 2" xfId="715" xr:uid="{00000000-0005-0000-0000-00006F010000}"/>
    <cellStyle name="Millares 2 37" xfId="466" xr:uid="{00000000-0005-0000-0000-000070010000}"/>
    <cellStyle name="Millares 2 37 2" xfId="739" xr:uid="{00000000-0005-0000-0000-000071010000}"/>
    <cellStyle name="Millares 2 38" xfId="490" xr:uid="{00000000-0005-0000-0000-000072010000}"/>
    <cellStyle name="Millares 2 38 2" xfId="763" xr:uid="{00000000-0005-0000-0000-000073010000}"/>
    <cellStyle name="Millares 2 39" xfId="514" xr:uid="{00000000-0005-0000-0000-000074010000}"/>
    <cellStyle name="Millares 2 39 2" xfId="787" xr:uid="{00000000-0005-0000-0000-000075010000}"/>
    <cellStyle name="Millares 2 4" xfId="25" xr:uid="{00000000-0005-0000-0000-000076010000}"/>
    <cellStyle name="Millares 2 40" xfId="667" xr:uid="{00000000-0005-0000-0000-000077010000}"/>
    <cellStyle name="Millares 2 5" xfId="26" xr:uid="{00000000-0005-0000-0000-000078010000}"/>
    <cellStyle name="Millares 2 6" xfId="27" xr:uid="{00000000-0005-0000-0000-000079010000}"/>
    <cellStyle name="Millares 2 7" xfId="28" xr:uid="{00000000-0005-0000-0000-00007A010000}"/>
    <cellStyle name="Millares 2 8" xfId="29" xr:uid="{00000000-0005-0000-0000-00007B010000}"/>
    <cellStyle name="Millares 2 9" xfId="30" xr:uid="{00000000-0005-0000-0000-00007C010000}"/>
    <cellStyle name="Millares 3" xfId="119" xr:uid="{00000000-0005-0000-0000-00007D010000}"/>
    <cellStyle name="Millares 3 2" xfId="120" xr:uid="{00000000-0005-0000-0000-00007E010000}"/>
    <cellStyle name="Millares 3 3" xfId="348" xr:uid="{00000000-0005-0000-0000-00007F010000}"/>
    <cellStyle name="Millares 4" xfId="121" xr:uid="{00000000-0005-0000-0000-000080010000}"/>
    <cellStyle name="Millares 4 2" xfId="349" xr:uid="{00000000-0005-0000-0000-000081010000}"/>
    <cellStyle name="Millares 5" xfId="122" xr:uid="{00000000-0005-0000-0000-000082010000}"/>
    <cellStyle name="Millares 5 2" xfId="616" xr:uid="{00000000-0005-0000-0000-000083010000}"/>
    <cellStyle name="Millares 6" xfId="123" xr:uid="{00000000-0005-0000-0000-000084010000}"/>
    <cellStyle name="Millares 6 2" xfId="617" xr:uid="{00000000-0005-0000-0000-000085010000}"/>
    <cellStyle name="Millares 7" xfId="124" xr:uid="{00000000-0005-0000-0000-000086010000}"/>
    <cellStyle name="Millares 7 2" xfId="618" xr:uid="{00000000-0005-0000-0000-000087010000}"/>
    <cellStyle name="Millares 7 2 2" xfId="810" xr:uid="{00000000-0005-0000-0000-000088010000}"/>
    <cellStyle name="Millares 8" xfId="125" xr:uid="{00000000-0005-0000-0000-000089010000}"/>
    <cellStyle name="Millares 9" xfId="345" xr:uid="{00000000-0005-0000-0000-00008A010000}"/>
    <cellStyle name="Millares 9 2" xfId="411" xr:uid="{00000000-0005-0000-0000-00008B010000}"/>
    <cellStyle name="Millares 9 3" xfId="396" xr:uid="{00000000-0005-0000-0000-00008C010000}"/>
    <cellStyle name="Milliers [0]_Precios Sist Elec  L2 SUR  AY(1)" xfId="350" xr:uid="{00000000-0005-0000-0000-00008D010000}"/>
    <cellStyle name="Milliers_Precios Sist Elec  L2 SUR  AY(1)" xfId="351" xr:uid="{00000000-0005-0000-0000-00008E010000}"/>
    <cellStyle name="Moneda 2" xfId="126" xr:uid="{00000000-0005-0000-0000-00008F010000}"/>
    <cellStyle name="Moneda 2 10" xfId="127" xr:uid="{00000000-0005-0000-0000-000090010000}"/>
    <cellStyle name="Moneda 2 11" xfId="128" xr:uid="{00000000-0005-0000-0000-000091010000}"/>
    <cellStyle name="Moneda 2 12" xfId="129" xr:uid="{00000000-0005-0000-0000-000092010000}"/>
    <cellStyle name="Moneda 2 2" xfId="130" xr:uid="{00000000-0005-0000-0000-000093010000}"/>
    <cellStyle name="Moneda 2 3" xfId="131" xr:uid="{00000000-0005-0000-0000-000094010000}"/>
    <cellStyle name="Moneda 2 4" xfId="132" xr:uid="{00000000-0005-0000-0000-000095010000}"/>
    <cellStyle name="Moneda 2 5" xfId="133" xr:uid="{00000000-0005-0000-0000-000096010000}"/>
    <cellStyle name="Moneda 2 6" xfId="134" xr:uid="{00000000-0005-0000-0000-000097010000}"/>
    <cellStyle name="Moneda 2 7" xfId="135" xr:uid="{00000000-0005-0000-0000-000098010000}"/>
    <cellStyle name="Moneda 2 8" xfId="136" xr:uid="{00000000-0005-0000-0000-000099010000}"/>
    <cellStyle name="Moneda 2 9" xfId="137" xr:uid="{00000000-0005-0000-0000-00009A010000}"/>
    <cellStyle name="Moneda 3" xfId="352" xr:uid="{00000000-0005-0000-0000-00009B010000}"/>
    <cellStyle name="Moneda 4" xfId="619" xr:uid="{00000000-0005-0000-0000-00009C010000}"/>
    <cellStyle name="Monétaire [0]_Precios Sist Elec  L2 SUR  AY(1)" xfId="353" xr:uid="{00000000-0005-0000-0000-00009D010000}"/>
    <cellStyle name="Monétaire_Precios Sist Elec  L2 SUR  AY(1)" xfId="354" xr:uid="{00000000-0005-0000-0000-00009E010000}"/>
    <cellStyle name="Neutral 2" xfId="356" xr:uid="{00000000-0005-0000-0000-00009F010000}"/>
    <cellStyle name="Neutral 2 2" xfId="620" xr:uid="{00000000-0005-0000-0000-0000A0010000}"/>
    <cellStyle name="Neutral 3" xfId="355" xr:uid="{00000000-0005-0000-0000-0000A1010000}"/>
    <cellStyle name="Neutral 3 2" xfId="621" xr:uid="{00000000-0005-0000-0000-0000A2010000}"/>
    <cellStyle name="Normal" xfId="0" builtinId="0"/>
    <cellStyle name="Normal 10" xfId="31" xr:uid="{00000000-0005-0000-0000-0000A4010000}"/>
    <cellStyle name="Normal 10 2" xfId="622" xr:uid="{00000000-0005-0000-0000-0000A5010000}"/>
    <cellStyle name="Normal 11" xfId="32" xr:uid="{00000000-0005-0000-0000-0000A6010000}"/>
    <cellStyle name="Normal 12" xfId="33" xr:uid="{00000000-0005-0000-0000-0000A7010000}"/>
    <cellStyle name="Normal 13" xfId="34" xr:uid="{00000000-0005-0000-0000-0000A8010000}"/>
    <cellStyle name="Normal 14" xfId="35" xr:uid="{00000000-0005-0000-0000-0000A9010000}"/>
    <cellStyle name="Normal 15" xfId="36" xr:uid="{00000000-0005-0000-0000-0000AA010000}"/>
    <cellStyle name="Normal 15 2" xfId="623" xr:uid="{00000000-0005-0000-0000-0000AB010000}"/>
    <cellStyle name="Normal 16" xfId="37" xr:uid="{00000000-0005-0000-0000-0000AC010000}"/>
    <cellStyle name="Normal 17" xfId="38" xr:uid="{00000000-0005-0000-0000-0000AD010000}"/>
    <cellStyle name="Normal 18" xfId="39" xr:uid="{00000000-0005-0000-0000-0000AE010000}"/>
    <cellStyle name="Normal 19" xfId="40" xr:uid="{00000000-0005-0000-0000-0000AF010000}"/>
    <cellStyle name="Normal 2" xfId="41" xr:uid="{00000000-0005-0000-0000-0000B0010000}"/>
    <cellStyle name="Normal 2 10" xfId="42" xr:uid="{00000000-0005-0000-0000-0000B1010000}"/>
    <cellStyle name="Normal 2 11" xfId="43" xr:uid="{00000000-0005-0000-0000-0000B2010000}"/>
    <cellStyle name="Normal 2 12" xfId="44" xr:uid="{00000000-0005-0000-0000-0000B3010000}"/>
    <cellStyle name="Normal 2 13" xfId="45" xr:uid="{00000000-0005-0000-0000-0000B4010000}"/>
    <cellStyle name="Normal 2 14" xfId="46" xr:uid="{00000000-0005-0000-0000-0000B5010000}"/>
    <cellStyle name="Normal 2 15" xfId="47" xr:uid="{00000000-0005-0000-0000-0000B6010000}"/>
    <cellStyle name="Normal 2 16" xfId="48" xr:uid="{00000000-0005-0000-0000-0000B7010000}"/>
    <cellStyle name="Normal 2 17" xfId="49" xr:uid="{00000000-0005-0000-0000-0000B8010000}"/>
    <cellStyle name="Normal 2 18" xfId="50" xr:uid="{00000000-0005-0000-0000-0000B9010000}"/>
    <cellStyle name="Normal 2 19" xfId="51" xr:uid="{00000000-0005-0000-0000-0000BA010000}"/>
    <cellStyle name="Normal 2 2" xfId="52" xr:uid="{00000000-0005-0000-0000-0000BB010000}"/>
    <cellStyle name="Normal 2 2 2" xfId="138" xr:uid="{00000000-0005-0000-0000-0000BC010000}"/>
    <cellStyle name="Normal 2 2 2 2" xfId="625" xr:uid="{00000000-0005-0000-0000-0000BD010000}"/>
    <cellStyle name="Normal 2 2 2 2 2" xfId="812" xr:uid="{00000000-0005-0000-0000-0000BE010000}"/>
    <cellStyle name="Normal 2 2 3" xfId="139" xr:uid="{00000000-0005-0000-0000-0000BF010000}"/>
    <cellStyle name="Normal 2 2 4" xfId="140" xr:uid="{00000000-0005-0000-0000-0000C0010000}"/>
    <cellStyle name="Normal 2 2 5" xfId="358" xr:uid="{00000000-0005-0000-0000-0000C1010000}"/>
    <cellStyle name="Normal 2 2 5 10" xfId="671" xr:uid="{00000000-0005-0000-0000-0000C2010000}"/>
    <cellStyle name="Normal 2 2 5 2" xfId="412" xr:uid="{00000000-0005-0000-0000-0000C3010000}"/>
    <cellStyle name="Normal 2 2 5 2 2" xfId="438" xr:uid="{00000000-0005-0000-0000-0000C4010000}"/>
    <cellStyle name="Normal 2 2 5 2 2 2" xfId="711" xr:uid="{00000000-0005-0000-0000-0000C5010000}"/>
    <cellStyle name="Normal 2 2 5 2 3" xfId="462" xr:uid="{00000000-0005-0000-0000-0000C6010000}"/>
    <cellStyle name="Normal 2 2 5 2 3 2" xfId="735" xr:uid="{00000000-0005-0000-0000-0000C7010000}"/>
    <cellStyle name="Normal 2 2 5 2 4" xfId="486" xr:uid="{00000000-0005-0000-0000-0000C8010000}"/>
    <cellStyle name="Normal 2 2 5 2 4 2" xfId="759" xr:uid="{00000000-0005-0000-0000-0000C9010000}"/>
    <cellStyle name="Normal 2 2 5 2 5" xfId="510" xr:uid="{00000000-0005-0000-0000-0000CA010000}"/>
    <cellStyle name="Normal 2 2 5 2 5 2" xfId="783" xr:uid="{00000000-0005-0000-0000-0000CB010000}"/>
    <cellStyle name="Normal 2 2 5 2 6" xfId="534" xr:uid="{00000000-0005-0000-0000-0000CC010000}"/>
    <cellStyle name="Normal 2 2 5 2 6 2" xfId="807" xr:uid="{00000000-0005-0000-0000-0000CD010000}"/>
    <cellStyle name="Normal 2 2 5 2 7" xfId="687" xr:uid="{00000000-0005-0000-0000-0000CE010000}"/>
    <cellStyle name="Normal 2 2 5 3" xfId="397" xr:uid="{00000000-0005-0000-0000-0000CF010000}"/>
    <cellStyle name="Normal 2 2 5 3 2" xfId="454" xr:uid="{00000000-0005-0000-0000-0000D0010000}"/>
    <cellStyle name="Normal 2 2 5 3 2 2" xfId="727" xr:uid="{00000000-0005-0000-0000-0000D1010000}"/>
    <cellStyle name="Normal 2 2 5 3 3" xfId="478" xr:uid="{00000000-0005-0000-0000-0000D2010000}"/>
    <cellStyle name="Normal 2 2 5 3 3 2" xfId="751" xr:uid="{00000000-0005-0000-0000-0000D3010000}"/>
    <cellStyle name="Normal 2 2 5 3 4" xfId="502" xr:uid="{00000000-0005-0000-0000-0000D4010000}"/>
    <cellStyle name="Normal 2 2 5 3 4 2" xfId="775" xr:uid="{00000000-0005-0000-0000-0000D5010000}"/>
    <cellStyle name="Normal 2 2 5 3 5" xfId="526" xr:uid="{00000000-0005-0000-0000-0000D6010000}"/>
    <cellStyle name="Normal 2 2 5 3 5 2" xfId="799" xr:uid="{00000000-0005-0000-0000-0000D7010000}"/>
    <cellStyle name="Normal 2 2 5 3 6" xfId="679" xr:uid="{00000000-0005-0000-0000-0000D8010000}"/>
    <cellStyle name="Normal 2 2 5 4" xfId="422" xr:uid="{00000000-0005-0000-0000-0000D9010000}"/>
    <cellStyle name="Normal 2 2 5 4 2" xfId="695" xr:uid="{00000000-0005-0000-0000-0000DA010000}"/>
    <cellStyle name="Normal 2 2 5 5" xfId="430" xr:uid="{00000000-0005-0000-0000-0000DB010000}"/>
    <cellStyle name="Normal 2 2 5 5 2" xfId="703" xr:uid="{00000000-0005-0000-0000-0000DC010000}"/>
    <cellStyle name="Normal 2 2 5 6" xfId="446" xr:uid="{00000000-0005-0000-0000-0000DD010000}"/>
    <cellStyle name="Normal 2 2 5 6 2" xfId="719" xr:uid="{00000000-0005-0000-0000-0000DE010000}"/>
    <cellStyle name="Normal 2 2 5 7" xfId="470" xr:uid="{00000000-0005-0000-0000-0000DF010000}"/>
    <cellStyle name="Normal 2 2 5 7 2" xfId="743" xr:uid="{00000000-0005-0000-0000-0000E0010000}"/>
    <cellStyle name="Normal 2 2 5 8" xfId="494" xr:uid="{00000000-0005-0000-0000-0000E1010000}"/>
    <cellStyle name="Normal 2 2 5 8 2" xfId="767" xr:uid="{00000000-0005-0000-0000-0000E2010000}"/>
    <cellStyle name="Normal 2 2 5 9" xfId="518" xr:uid="{00000000-0005-0000-0000-0000E3010000}"/>
    <cellStyle name="Normal 2 2 5 9 2" xfId="791" xr:uid="{00000000-0005-0000-0000-0000E4010000}"/>
    <cellStyle name="Normal 2 2 6" xfId="624" xr:uid="{00000000-0005-0000-0000-0000E5010000}"/>
    <cellStyle name="Normal 2 2 6 2" xfId="811" xr:uid="{00000000-0005-0000-0000-0000E6010000}"/>
    <cellStyle name="Normal 2 2_CIV (3.2)" xfId="626" xr:uid="{00000000-0005-0000-0000-0000E7010000}"/>
    <cellStyle name="Normal 2 20" xfId="53" xr:uid="{00000000-0005-0000-0000-0000E8010000}"/>
    <cellStyle name="Normal 2 21" xfId="54" xr:uid="{00000000-0005-0000-0000-0000E9010000}"/>
    <cellStyle name="Normal 2 22" xfId="55" xr:uid="{00000000-0005-0000-0000-0000EA010000}"/>
    <cellStyle name="Normal 2 23" xfId="56" xr:uid="{00000000-0005-0000-0000-0000EB010000}"/>
    <cellStyle name="Normal 2 24" xfId="57" xr:uid="{00000000-0005-0000-0000-0000EC010000}"/>
    <cellStyle name="Normal 2 25" xfId="58" xr:uid="{00000000-0005-0000-0000-0000ED010000}"/>
    <cellStyle name="Normal 2 26" xfId="59" xr:uid="{00000000-0005-0000-0000-0000EE010000}"/>
    <cellStyle name="Normal 2 27" xfId="60" xr:uid="{00000000-0005-0000-0000-0000EF010000}"/>
    <cellStyle name="Normal 2 28" xfId="61" xr:uid="{00000000-0005-0000-0000-0000F0010000}"/>
    <cellStyle name="Normal 2 29" xfId="62" xr:uid="{00000000-0005-0000-0000-0000F1010000}"/>
    <cellStyle name="Normal 2 3" xfId="63" xr:uid="{00000000-0005-0000-0000-0000F2010000}"/>
    <cellStyle name="Normal 2 3 2" xfId="627" xr:uid="{00000000-0005-0000-0000-0000F3010000}"/>
    <cellStyle name="Normal 2 30" xfId="64" xr:uid="{00000000-0005-0000-0000-0000F4010000}"/>
    <cellStyle name="Normal 2 31" xfId="141" xr:uid="{00000000-0005-0000-0000-0000F5010000}"/>
    <cellStyle name="Normal 2 32" xfId="263" xr:uid="{00000000-0005-0000-0000-0000F6010000}"/>
    <cellStyle name="Normal 2 33" xfId="357" xr:uid="{00000000-0005-0000-0000-0000F7010000}"/>
    <cellStyle name="Normal 2 4" xfId="65" xr:uid="{00000000-0005-0000-0000-0000F8010000}"/>
    <cellStyle name="Normal 2 4 2" xfId="142" xr:uid="{00000000-0005-0000-0000-0000F9010000}"/>
    <cellStyle name="Normal 2 4 3" xfId="143" xr:uid="{00000000-0005-0000-0000-0000FA010000}"/>
    <cellStyle name="Normal 2 4 4" xfId="144" xr:uid="{00000000-0005-0000-0000-0000FB010000}"/>
    <cellStyle name="Normal 2 4 5" xfId="145" xr:uid="{00000000-0005-0000-0000-0000FC010000}"/>
    <cellStyle name="Normal 2 4 6" xfId="146" xr:uid="{00000000-0005-0000-0000-0000FD010000}"/>
    <cellStyle name="Normal 2 4 7" xfId="628" xr:uid="{00000000-0005-0000-0000-0000FE010000}"/>
    <cellStyle name="Normal 2 5" xfId="66" xr:uid="{00000000-0005-0000-0000-0000FF010000}"/>
    <cellStyle name="Normal 2 5 2" xfId="629" xr:uid="{00000000-0005-0000-0000-000000020000}"/>
    <cellStyle name="Normal 2 6" xfId="67" xr:uid="{00000000-0005-0000-0000-000001020000}"/>
    <cellStyle name="Normal 2 6 2" xfId="630" xr:uid="{00000000-0005-0000-0000-000002020000}"/>
    <cellStyle name="Normal 2 7" xfId="68" xr:uid="{00000000-0005-0000-0000-000003020000}"/>
    <cellStyle name="Normal 2 7 2" xfId="631" xr:uid="{00000000-0005-0000-0000-000004020000}"/>
    <cellStyle name="Normal 2 8" xfId="69" xr:uid="{00000000-0005-0000-0000-000005020000}"/>
    <cellStyle name="Normal 2 8 2" xfId="632" xr:uid="{00000000-0005-0000-0000-000006020000}"/>
    <cellStyle name="Normal 2 9" xfId="70" xr:uid="{00000000-0005-0000-0000-000007020000}"/>
    <cellStyle name="Normal 20" xfId="71" xr:uid="{00000000-0005-0000-0000-000008020000}"/>
    <cellStyle name="Normal 21" xfId="72" xr:uid="{00000000-0005-0000-0000-000009020000}"/>
    <cellStyle name="Normal 22" xfId="73" xr:uid="{00000000-0005-0000-0000-00000A020000}"/>
    <cellStyle name="Normal 23" xfId="74" xr:uid="{00000000-0005-0000-0000-00000B020000}"/>
    <cellStyle name="Normal 24" xfId="75" xr:uid="{00000000-0005-0000-0000-00000C020000}"/>
    <cellStyle name="Normal 25" xfId="76" xr:uid="{00000000-0005-0000-0000-00000D020000}"/>
    <cellStyle name="Normal 26" xfId="77" xr:uid="{00000000-0005-0000-0000-00000E020000}"/>
    <cellStyle name="Normal 27" xfId="78" xr:uid="{00000000-0005-0000-0000-00000F020000}"/>
    <cellStyle name="Normal 28" xfId="79" xr:uid="{00000000-0005-0000-0000-000010020000}"/>
    <cellStyle name="Normal 29" xfId="80" xr:uid="{00000000-0005-0000-0000-000011020000}"/>
    <cellStyle name="Normal 3" xfId="81" xr:uid="{00000000-0005-0000-0000-000012020000}"/>
    <cellStyle name="Normal 3 2" xfId="82" xr:uid="{00000000-0005-0000-0000-000013020000}"/>
    <cellStyle name="Normal 3 2 2" xfId="147" xr:uid="{00000000-0005-0000-0000-000014020000}"/>
    <cellStyle name="Normal 3 2 3" xfId="148" xr:uid="{00000000-0005-0000-0000-000015020000}"/>
    <cellStyle name="Normal 3 2 4" xfId="149" xr:uid="{00000000-0005-0000-0000-000016020000}"/>
    <cellStyle name="Normal 3 2 5" xfId="150" xr:uid="{00000000-0005-0000-0000-000017020000}"/>
    <cellStyle name="Normal 3 2 6" xfId="151" xr:uid="{00000000-0005-0000-0000-000018020000}"/>
    <cellStyle name="Normal 3 2 7" xfId="633" xr:uid="{00000000-0005-0000-0000-000019020000}"/>
    <cellStyle name="Normal 3 3" xfId="152" xr:uid="{00000000-0005-0000-0000-00001A020000}"/>
    <cellStyle name="Normal 3 4" xfId="153" xr:uid="{00000000-0005-0000-0000-00001B020000}"/>
    <cellStyle name="Normal 3 5" xfId="154" xr:uid="{00000000-0005-0000-0000-00001C020000}"/>
    <cellStyle name="Normal 3 6" xfId="155" xr:uid="{00000000-0005-0000-0000-00001D020000}"/>
    <cellStyle name="Normal 3 7" xfId="156" xr:uid="{00000000-0005-0000-0000-00001E020000}"/>
    <cellStyle name="Normal 3 8" xfId="264" xr:uid="{00000000-0005-0000-0000-00001F020000}"/>
    <cellStyle name="Normal 3 8 2" xfId="406" xr:uid="{00000000-0005-0000-0000-000020020000}"/>
    <cellStyle name="Normal 3 8 3" xfId="391" xr:uid="{00000000-0005-0000-0000-000021020000}"/>
    <cellStyle name="Normal 3 9" xfId="359" xr:uid="{00000000-0005-0000-0000-000022020000}"/>
    <cellStyle name="Normal 30" xfId="83" xr:uid="{00000000-0005-0000-0000-000023020000}"/>
    <cellStyle name="Normal 31" xfId="84" xr:uid="{00000000-0005-0000-0000-000024020000}"/>
    <cellStyle name="Normal 32" xfId="85" xr:uid="{00000000-0005-0000-0000-000025020000}"/>
    <cellStyle name="Normal 33" xfId="227" xr:uid="{00000000-0005-0000-0000-000026020000}"/>
    <cellStyle name="Normal 33 10" xfId="669" xr:uid="{00000000-0005-0000-0000-000027020000}"/>
    <cellStyle name="Normal 33 2" xfId="405" xr:uid="{00000000-0005-0000-0000-000028020000}"/>
    <cellStyle name="Normal 33 2 2" xfId="436" xr:uid="{00000000-0005-0000-0000-000029020000}"/>
    <cellStyle name="Normal 33 2 2 2" xfId="709" xr:uid="{00000000-0005-0000-0000-00002A020000}"/>
    <cellStyle name="Normal 33 2 3" xfId="460" xr:uid="{00000000-0005-0000-0000-00002B020000}"/>
    <cellStyle name="Normal 33 2 3 2" xfId="733" xr:uid="{00000000-0005-0000-0000-00002C020000}"/>
    <cellStyle name="Normal 33 2 4" xfId="484" xr:uid="{00000000-0005-0000-0000-00002D020000}"/>
    <cellStyle name="Normal 33 2 4 2" xfId="757" xr:uid="{00000000-0005-0000-0000-00002E020000}"/>
    <cellStyle name="Normal 33 2 5" xfId="508" xr:uid="{00000000-0005-0000-0000-00002F020000}"/>
    <cellStyle name="Normal 33 2 5 2" xfId="781" xr:uid="{00000000-0005-0000-0000-000030020000}"/>
    <cellStyle name="Normal 33 2 6" xfId="532" xr:uid="{00000000-0005-0000-0000-000031020000}"/>
    <cellStyle name="Normal 33 2 6 2" xfId="805" xr:uid="{00000000-0005-0000-0000-000032020000}"/>
    <cellStyle name="Normal 33 2 7" xfId="685" xr:uid="{00000000-0005-0000-0000-000033020000}"/>
    <cellStyle name="Normal 33 3" xfId="390" xr:uid="{00000000-0005-0000-0000-000034020000}"/>
    <cellStyle name="Normal 33 3 2" xfId="452" xr:uid="{00000000-0005-0000-0000-000035020000}"/>
    <cellStyle name="Normal 33 3 2 2" xfId="725" xr:uid="{00000000-0005-0000-0000-000036020000}"/>
    <cellStyle name="Normal 33 3 3" xfId="476" xr:uid="{00000000-0005-0000-0000-000037020000}"/>
    <cellStyle name="Normal 33 3 3 2" xfId="749" xr:uid="{00000000-0005-0000-0000-000038020000}"/>
    <cellStyle name="Normal 33 3 4" xfId="500" xr:uid="{00000000-0005-0000-0000-000039020000}"/>
    <cellStyle name="Normal 33 3 4 2" xfId="773" xr:uid="{00000000-0005-0000-0000-00003A020000}"/>
    <cellStyle name="Normal 33 3 5" xfId="524" xr:uid="{00000000-0005-0000-0000-00003B020000}"/>
    <cellStyle name="Normal 33 3 5 2" xfId="797" xr:uid="{00000000-0005-0000-0000-00003C020000}"/>
    <cellStyle name="Normal 33 3 6" xfId="677" xr:uid="{00000000-0005-0000-0000-00003D020000}"/>
    <cellStyle name="Normal 33 4" xfId="420" xr:uid="{00000000-0005-0000-0000-00003E020000}"/>
    <cellStyle name="Normal 33 4 2" xfId="693" xr:uid="{00000000-0005-0000-0000-00003F020000}"/>
    <cellStyle name="Normal 33 5" xfId="428" xr:uid="{00000000-0005-0000-0000-000040020000}"/>
    <cellStyle name="Normal 33 5 2" xfId="701" xr:uid="{00000000-0005-0000-0000-000041020000}"/>
    <cellStyle name="Normal 33 6" xfId="444" xr:uid="{00000000-0005-0000-0000-000042020000}"/>
    <cellStyle name="Normal 33 6 2" xfId="717" xr:uid="{00000000-0005-0000-0000-000043020000}"/>
    <cellStyle name="Normal 33 7" xfId="468" xr:uid="{00000000-0005-0000-0000-000044020000}"/>
    <cellStyle name="Normal 33 7 2" xfId="741" xr:uid="{00000000-0005-0000-0000-000045020000}"/>
    <cellStyle name="Normal 33 8" xfId="492" xr:uid="{00000000-0005-0000-0000-000046020000}"/>
    <cellStyle name="Normal 33 8 2" xfId="765" xr:uid="{00000000-0005-0000-0000-000047020000}"/>
    <cellStyle name="Normal 33 9" xfId="516" xr:uid="{00000000-0005-0000-0000-000048020000}"/>
    <cellStyle name="Normal 33 9 2" xfId="789" xr:uid="{00000000-0005-0000-0000-000049020000}"/>
    <cellStyle name="Normal 34" xfId="269" xr:uid="{00000000-0005-0000-0000-00004A020000}"/>
    <cellStyle name="Normal 34 10" xfId="670" xr:uid="{00000000-0005-0000-0000-00004B020000}"/>
    <cellStyle name="Normal 34 2" xfId="407" xr:uid="{00000000-0005-0000-0000-00004C020000}"/>
    <cellStyle name="Normal 34 2 2" xfId="437" xr:uid="{00000000-0005-0000-0000-00004D020000}"/>
    <cellStyle name="Normal 34 2 2 2" xfId="710" xr:uid="{00000000-0005-0000-0000-00004E020000}"/>
    <cellStyle name="Normal 34 2 3" xfId="461" xr:uid="{00000000-0005-0000-0000-00004F020000}"/>
    <cellStyle name="Normal 34 2 3 2" xfId="734" xr:uid="{00000000-0005-0000-0000-000050020000}"/>
    <cellStyle name="Normal 34 2 4" xfId="485" xr:uid="{00000000-0005-0000-0000-000051020000}"/>
    <cellStyle name="Normal 34 2 4 2" xfId="758" xr:uid="{00000000-0005-0000-0000-000052020000}"/>
    <cellStyle name="Normal 34 2 5" xfId="509" xr:uid="{00000000-0005-0000-0000-000053020000}"/>
    <cellStyle name="Normal 34 2 5 2" xfId="782" xr:uid="{00000000-0005-0000-0000-000054020000}"/>
    <cellStyle name="Normal 34 2 6" xfId="533" xr:uid="{00000000-0005-0000-0000-000055020000}"/>
    <cellStyle name="Normal 34 2 6 2" xfId="806" xr:uid="{00000000-0005-0000-0000-000056020000}"/>
    <cellStyle name="Normal 34 2 7" xfId="686" xr:uid="{00000000-0005-0000-0000-000057020000}"/>
    <cellStyle name="Normal 34 3" xfId="392" xr:uid="{00000000-0005-0000-0000-000058020000}"/>
    <cellStyle name="Normal 34 3 2" xfId="453" xr:uid="{00000000-0005-0000-0000-000059020000}"/>
    <cellStyle name="Normal 34 3 2 2" xfId="726" xr:uid="{00000000-0005-0000-0000-00005A020000}"/>
    <cellStyle name="Normal 34 3 3" xfId="477" xr:uid="{00000000-0005-0000-0000-00005B020000}"/>
    <cellStyle name="Normal 34 3 3 2" xfId="750" xr:uid="{00000000-0005-0000-0000-00005C020000}"/>
    <cellStyle name="Normal 34 3 4" xfId="501" xr:uid="{00000000-0005-0000-0000-00005D020000}"/>
    <cellStyle name="Normal 34 3 4 2" xfId="774" xr:uid="{00000000-0005-0000-0000-00005E020000}"/>
    <cellStyle name="Normal 34 3 5" xfId="525" xr:uid="{00000000-0005-0000-0000-00005F020000}"/>
    <cellStyle name="Normal 34 3 5 2" xfId="798" xr:uid="{00000000-0005-0000-0000-000060020000}"/>
    <cellStyle name="Normal 34 3 6" xfId="678" xr:uid="{00000000-0005-0000-0000-000061020000}"/>
    <cellStyle name="Normal 34 4" xfId="421" xr:uid="{00000000-0005-0000-0000-000062020000}"/>
    <cellStyle name="Normal 34 4 2" xfId="694" xr:uid="{00000000-0005-0000-0000-000063020000}"/>
    <cellStyle name="Normal 34 5" xfId="429" xr:uid="{00000000-0005-0000-0000-000064020000}"/>
    <cellStyle name="Normal 34 5 2" xfId="702" xr:uid="{00000000-0005-0000-0000-000065020000}"/>
    <cellStyle name="Normal 34 6" xfId="445" xr:uid="{00000000-0005-0000-0000-000066020000}"/>
    <cellStyle name="Normal 34 6 2" xfId="718" xr:uid="{00000000-0005-0000-0000-000067020000}"/>
    <cellStyle name="Normal 34 7" xfId="469" xr:uid="{00000000-0005-0000-0000-000068020000}"/>
    <cellStyle name="Normal 34 7 2" xfId="742" xr:uid="{00000000-0005-0000-0000-000069020000}"/>
    <cellStyle name="Normal 34 8" xfId="493" xr:uid="{00000000-0005-0000-0000-00006A020000}"/>
    <cellStyle name="Normal 34 8 2" xfId="766" xr:uid="{00000000-0005-0000-0000-00006B020000}"/>
    <cellStyle name="Normal 34 9" xfId="517" xr:uid="{00000000-0005-0000-0000-00006C020000}"/>
    <cellStyle name="Normal 34 9 2" xfId="790" xr:uid="{00000000-0005-0000-0000-00006D020000}"/>
    <cellStyle name="Normal 35" xfId="270" xr:uid="{00000000-0005-0000-0000-00006E020000}"/>
    <cellStyle name="Normal 35 2" xfId="408" xr:uid="{00000000-0005-0000-0000-00006F020000}"/>
    <cellStyle name="Normal 35 3" xfId="393" xr:uid="{00000000-0005-0000-0000-000070020000}"/>
    <cellStyle name="Normal 36" xfId="272" xr:uid="{00000000-0005-0000-0000-000071020000}"/>
    <cellStyle name="Normal 36 2" xfId="409" xr:uid="{00000000-0005-0000-0000-000072020000}"/>
    <cellStyle name="Normal 36 3" xfId="394" xr:uid="{00000000-0005-0000-0000-000073020000}"/>
    <cellStyle name="Normal 37" xfId="273" xr:uid="{00000000-0005-0000-0000-000074020000}"/>
    <cellStyle name="Normal 37 2" xfId="410" xr:uid="{00000000-0005-0000-0000-000075020000}"/>
    <cellStyle name="Normal 37 3" xfId="395" xr:uid="{00000000-0005-0000-0000-000076020000}"/>
    <cellStyle name="Normal 38" xfId="366" xr:uid="{00000000-0005-0000-0000-000077020000}"/>
    <cellStyle name="Normal 38 2" xfId="414" xr:uid="{00000000-0005-0000-0000-000078020000}"/>
    <cellStyle name="Normal 38 3" xfId="399" xr:uid="{00000000-0005-0000-0000-000079020000}"/>
    <cellStyle name="Normal 39" xfId="535" xr:uid="{00000000-0005-0000-0000-00007A020000}"/>
    <cellStyle name="Normal 39 2" xfId="808" xr:uid="{00000000-0005-0000-0000-00007B020000}"/>
    <cellStyle name="Normal 4" xfId="86" xr:uid="{00000000-0005-0000-0000-00007C020000}"/>
    <cellStyle name="Normal 4 2" xfId="157" xr:uid="{00000000-0005-0000-0000-00007D020000}"/>
    <cellStyle name="Normal 4 2 2" xfId="634" xr:uid="{00000000-0005-0000-0000-00007E020000}"/>
    <cellStyle name="Normal 4 3" xfId="158" xr:uid="{00000000-0005-0000-0000-00007F020000}"/>
    <cellStyle name="Normal 4 4" xfId="159" xr:uid="{00000000-0005-0000-0000-000080020000}"/>
    <cellStyle name="Normal 4 5" xfId="160" xr:uid="{00000000-0005-0000-0000-000081020000}"/>
    <cellStyle name="Normal 4 6" xfId="161" xr:uid="{00000000-0005-0000-0000-000082020000}"/>
    <cellStyle name="Normal 4 7" xfId="162" xr:uid="{00000000-0005-0000-0000-000083020000}"/>
    <cellStyle name="Normal 4 8" xfId="360" xr:uid="{00000000-0005-0000-0000-000084020000}"/>
    <cellStyle name="Normal 5" xfId="87" xr:uid="{00000000-0005-0000-0000-000085020000}"/>
    <cellStyle name="Normal 5 2" xfId="361" xr:uid="{00000000-0005-0000-0000-000086020000}"/>
    <cellStyle name="Normal 5 2 2" xfId="635" xr:uid="{00000000-0005-0000-0000-000087020000}"/>
    <cellStyle name="Normal 6" xfId="88" xr:uid="{00000000-0005-0000-0000-000088020000}"/>
    <cellStyle name="Normal 6 10" xfId="163" xr:uid="{00000000-0005-0000-0000-000089020000}"/>
    <cellStyle name="Normal 6 11" xfId="164" xr:uid="{00000000-0005-0000-0000-00008A020000}"/>
    <cellStyle name="Normal 6 12" xfId="165" xr:uid="{00000000-0005-0000-0000-00008B020000}"/>
    <cellStyle name="Normal 6 13" xfId="166" xr:uid="{00000000-0005-0000-0000-00008C020000}"/>
    <cellStyle name="Normal 6 14" xfId="167" xr:uid="{00000000-0005-0000-0000-00008D020000}"/>
    <cellStyle name="Normal 6 15" xfId="168" xr:uid="{00000000-0005-0000-0000-00008E020000}"/>
    <cellStyle name="Normal 6 16" xfId="169" xr:uid="{00000000-0005-0000-0000-00008F020000}"/>
    <cellStyle name="Normal 6 17" xfId="170" xr:uid="{00000000-0005-0000-0000-000090020000}"/>
    <cellStyle name="Normal 6 18" xfId="171" xr:uid="{00000000-0005-0000-0000-000091020000}"/>
    <cellStyle name="Normal 6 19" xfId="172" xr:uid="{00000000-0005-0000-0000-000092020000}"/>
    <cellStyle name="Normal 6 2" xfId="173" xr:uid="{00000000-0005-0000-0000-000093020000}"/>
    <cellStyle name="Normal 6 2 10" xfId="174" xr:uid="{00000000-0005-0000-0000-000094020000}"/>
    <cellStyle name="Normal 6 2 11" xfId="175" xr:uid="{00000000-0005-0000-0000-000095020000}"/>
    <cellStyle name="Normal 6 2 12" xfId="176" xr:uid="{00000000-0005-0000-0000-000096020000}"/>
    <cellStyle name="Normal 6 2 13" xfId="177" xr:uid="{00000000-0005-0000-0000-000097020000}"/>
    <cellStyle name="Normal 6 2 14" xfId="178" xr:uid="{00000000-0005-0000-0000-000098020000}"/>
    <cellStyle name="Normal 6 2 15" xfId="179" xr:uid="{00000000-0005-0000-0000-000099020000}"/>
    <cellStyle name="Normal 6 2 16" xfId="180" xr:uid="{00000000-0005-0000-0000-00009A020000}"/>
    <cellStyle name="Normal 6 2 17" xfId="181" xr:uid="{00000000-0005-0000-0000-00009B020000}"/>
    <cellStyle name="Normal 6 2 18" xfId="182" xr:uid="{00000000-0005-0000-0000-00009C020000}"/>
    <cellStyle name="Normal 6 2 19" xfId="183" xr:uid="{00000000-0005-0000-0000-00009D020000}"/>
    <cellStyle name="Normal 6 2 2" xfId="184" xr:uid="{00000000-0005-0000-0000-00009E020000}"/>
    <cellStyle name="Normal 6 2 20" xfId="185" xr:uid="{00000000-0005-0000-0000-00009F020000}"/>
    <cellStyle name="Normal 6 2 21" xfId="186" xr:uid="{00000000-0005-0000-0000-0000A0020000}"/>
    <cellStyle name="Normal 6 2 22" xfId="187" xr:uid="{00000000-0005-0000-0000-0000A1020000}"/>
    <cellStyle name="Normal 6 2 23" xfId="188" xr:uid="{00000000-0005-0000-0000-0000A2020000}"/>
    <cellStyle name="Normal 6 2 24" xfId="189" xr:uid="{00000000-0005-0000-0000-0000A3020000}"/>
    <cellStyle name="Normal 6 2 25" xfId="190" xr:uid="{00000000-0005-0000-0000-0000A4020000}"/>
    <cellStyle name="Normal 6 2 26" xfId="191" xr:uid="{00000000-0005-0000-0000-0000A5020000}"/>
    <cellStyle name="Normal 6 2 27" xfId="192" xr:uid="{00000000-0005-0000-0000-0000A6020000}"/>
    <cellStyle name="Normal 6 2 28" xfId="193" xr:uid="{00000000-0005-0000-0000-0000A7020000}"/>
    <cellStyle name="Normal 6 2 3" xfId="194" xr:uid="{00000000-0005-0000-0000-0000A8020000}"/>
    <cellStyle name="Normal 6 2 4" xfId="195" xr:uid="{00000000-0005-0000-0000-0000A9020000}"/>
    <cellStyle name="Normal 6 2 5" xfId="196" xr:uid="{00000000-0005-0000-0000-0000AA020000}"/>
    <cellStyle name="Normal 6 2 6" xfId="197" xr:uid="{00000000-0005-0000-0000-0000AB020000}"/>
    <cellStyle name="Normal 6 2 7" xfId="198" xr:uid="{00000000-0005-0000-0000-0000AC020000}"/>
    <cellStyle name="Normal 6 2 8" xfId="199" xr:uid="{00000000-0005-0000-0000-0000AD020000}"/>
    <cellStyle name="Normal 6 2 9" xfId="200" xr:uid="{00000000-0005-0000-0000-0000AE020000}"/>
    <cellStyle name="Normal 6 20" xfId="201" xr:uid="{00000000-0005-0000-0000-0000AF020000}"/>
    <cellStyle name="Normal 6 21" xfId="202" xr:uid="{00000000-0005-0000-0000-0000B0020000}"/>
    <cellStyle name="Normal 6 22" xfId="203" xr:uid="{00000000-0005-0000-0000-0000B1020000}"/>
    <cellStyle name="Normal 6 23" xfId="204" xr:uid="{00000000-0005-0000-0000-0000B2020000}"/>
    <cellStyle name="Normal 6 24" xfId="205" xr:uid="{00000000-0005-0000-0000-0000B3020000}"/>
    <cellStyle name="Normal 6 25" xfId="206" xr:uid="{00000000-0005-0000-0000-0000B4020000}"/>
    <cellStyle name="Normal 6 26" xfId="207" xr:uid="{00000000-0005-0000-0000-0000B5020000}"/>
    <cellStyle name="Normal 6 27" xfId="208" xr:uid="{00000000-0005-0000-0000-0000B6020000}"/>
    <cellStyle name="Normal 6 28" xfId="209" xr:uid="{00000000-0005-0000-0000-0000B7020000}"/>
    <cellStyle name="Normal 6 29" xfId="210" xr:uid="{00000000-0005-0000-0000-0000B8020000}"/>
    <cellStyle name="Normal 6 3" xfId="211" xr:uid="{00000000-0005-0000-0000-0000B9020000}"/>
    <cellStyle name="Normal 6 30" xfId="636" xr:uid="{00000000-0005-0000-0000-0000BA020000}"/>
    <cellStyle name="Normal 6 4" xfId="212" xr:uid="{00000000-0005-0000-0000-0000BB020000}"/>
    <cellStyle name="Normal 6 5" xfId="213" xr:uid="{00000000-0005-0000-0000-0000BC020000}"/>
    <cellStyle name="Normal 6 6" xfId="214" xr:uid="{00000000-0005-0000-0000-0000BD020000}"/>
    <cellStyle name="Normal 6 7" xfId="215" xr:uid="{00000000-0005-0000-0000-0000BE020000}"/>
    <cellStyle name="Normal 6 8" xfId="216" xr:uid="{00000000-0005-0000-0000-0000BF020000}"/>
    <cellStyle name="Normal 6 9" xfId="217" xr:uid="{00000000-0005-0000-0000-0000C0020000}"/>
    <cellStyle name="Normal 7" xfId="89" xr:uid="{00000000-0005-0000-0000-0000C1020000}"/>
    <cellStyle name="Normal 7 2" xfId="637" xr:uid="{00000000-0005-0000-0000-0000C2020000}"/>
    <cellStyle name="Normal 8" xfId="90" xr:uid="{00000000-0005-0000-0000-0000C3020000}"/>
    <cellStyle name="Normal 8 2" xfId="638" xr:uid="{00000000-0005-0000-0000-0000C4020000}"/>
    <cellStyle name="Normal 9" xfId="91" xr:uid="{00000000-0005-0000-0000-0000C5020000}"/>
    <cellStyle name="Normal 9 2" xfId="639" xr:uid="{00000000-0005-0000-0000-0000C6020000}"/>
    <cellStyle name="Normal_Hoja1" xfId="92" xr:uid="{00000000-0005-0000-0000-0000C7020000}"/>
    <cellStyle name="Notas 2" xfId="363" xr:uid="{00000000-0005-0000-0000-0000C8020000}"/>
    <cellStyle name="Notas 2 2" xfId="640" xr:uid="{00000000-0005-0000-0000-0000C9020000}"/>
    <cellStyle name="Notas 3" xfId="362" xr:uid="{00000000-0005-0000-0000-0000CA020000}"/>
    <cellStyle name="Notas 3 2" xfId="641" xr:uid="{00000000-0005-0000-0000-0000CB020000}"/>
    <cellStyle name="Note" xfId="265" xr:uid="{00000000-0005-0000-0000-0000CC020000}"/>
    <cellStyle name="Output" xfId="266" xr:uid="{00000000-0005-0000-0000-0000CD020000}"/>
    <cellStyle name="Porcentaje" xfId="93" builtinId="5"/>
    <cellStyle name="Porcentaje 2" xfId="271" xr:uid="{00000000-0005-0000-0000-0000CF020000}"/>
    <cellStyle name="Porcentaje 2 2" xfId="642" xr:uid="{00000000-0005-0000-0000-0000D0020000}"/>
    <cellStyle name="Porcentaje 2 3" xfId="643" xr:uid="{00000000-0005-0000-0000-0000D1020000}"/>
    <cellStyle name="Porcentaje 2 4" xfId="644" xr:uid="{00000000-0005-0000-0000-0000D2020000}"/>
    <cellStyle name="Porcentaje 3" xfId="365" xr:uid="{00000000-0005-0000-0000-0000D3020000}"/>
    <cellStyle name="Porcentaje 4" xfId="364" xr:uid="{00000000-0005-0000-0000-0000D4020000}"/>
    <cellStyle name="Porcentaje 4 2" xfId="413" xr:uid="{00000000-0005-0000-0000-0000D5020000}"/>
    <cellStyle name="Porcentaje 4 3" xfId="398" xr:uid="{00000000-0005-0000-0000-0000D6020000}"/>
    <cellStyle name="Porcentaje 5" xfId="645" xr:uid="{00000000-0005-0000-0000-0000D7020000}"/>
    <cellStyle name="Porcentaje 6" xfId="646" xr:uid="{00000000-0005-0000-0000-0000D8020000}"/>
    <cellStyle name="Porcentaje 7" xfId="647" xr:uid="{00000000-0005-0000-0000-0000D9020000}"/>
    <cellStyle name="Porcentaje 7 2" xfId="813" xr:uid="{00000000-0005-0000-0000-0000DA020000}"/>
    <cellStyle name="Porcentual 2" xfId="94" xr:uid="{00000000-0005-0000-0000-0000DB020000}"/>
    <cellStyle name="Porcentual 2 2" xfId="218" xr:uid="{00000000-0005-0000-0000-0000DC020000}"/>
    <cellStyle name="Porcentual 2 2 2" xfId="367" xr:uid="{00000000-0005-0000-0000-0000DD020000}"/>
    <cellStyle name="Porcentual 2 3" xfId="219" xr:uid="{00000000-0005-0000-0000-0000DE020000}"/>
    <cellStyle name="Porcentual 3" xfId="96" xr:uid="{00000000-0005-0000-0000-0000DF020000}"/>
    <cellStyle name="Porcentual 3 2" xfId="220" xr:uid="{00000000-0005-0000-0000-0000E0020000}"/>
    <cellStyle name="Porcentual 3 3" xfId="221" xr:uid="{00000000-0005-0000-0000-0000E1020000}"/>
    <cellStyle name="Porcentual 3 4" xfId="222" xr:uid="{00000000-0005-0000-0000-0000E2020000}"/>
    <cellStyle name="Porcentual 3 5" xfId="223" xr:uid="{00000000-0005-0000-0000-0000E3020000}"/>
    <cellStyle name="Porcentual 3 6" xfId="224" xr:uid="{00000000-0005-0000-0000-0000E4020000}"/>
    <cellStyle name="Porcentual 3 7" xfId="368" xr:uid="{00000000-0005-0000-0000-0000E5020000}"/>
    <cellStyle name="Porcentual 4" xfId="225" xr:uid="{00000000-0005-0000-0000-0000E6020000}"/>
    <cellStyle name="Porcentual 4 10" xfId="668" xr:uid="{00000000-0005-0000-0000-0000E7020000}"/>
    <cellStyle name="Porcentual 4 2" xfId="404" xr:uid="{00000000-0005-0000-0000-0000E8020000}"/>
    <cellStyle name="Porcentual 4 2 2" xfId="435" xr:uid="{00000000-0005-0000-0000-0000E9020000}"/>
    <cellStyle name="Porcentual 4 2 2 2" xfId="708" xr:uid="{00000000-0005-0000-0000-0000EA020000}"/>
    <cellStyle name="Porcentual 4 2 3" xfId="459" xr:uid="{00000000-0005-0000-0000-0000EB020000}"/>
    <cellStyle name="Porcentual 4 2 3 2" xfId="732" xr:uid="{00000000-0005-0000-0000-0000EC020000}"/>
    <cellStyle name="Porcentual 4 2 4" xfId="483" xr:uid="{00000000-0005-0000-0000-0000ED020000}"/>
    <cellStyle name="Porcentual 4 2 4 2" xfId="756" xr:uid="{00000000-0005-0000-0000-0000EE020000}"/>
    <cellStyle name="Porcentual 4 2 5" xfId="507" xr:uid="{00000000-0005-0000-0000-0000EF020000}"/>
    <cellStyle name="Porcentual 4 2 5 2" xfId="780" xr:uid="{00000000-0005-0000-0000-0000F0020000}"/>
    <cellStyle name="Porcentual 4 2 6" xfId="531" xr:uid="{00000000-0005-0000-0000-0000F1020000}"/>
    <cellStyle name="Porcentual 4 2 6 2" xfId="804" xr:uid="{00000000-0005-0000-0000-0000F2020000}"/>
    <cellStyle name="Porcentual 4 2 7" xfId="684" xr:uid="{00000000-0005-0000-0000-0000F3020000}"/>
    <cellStyle name="Porcentual 4 3" xfId="389" xr:uid="{00000000-0005-0000-0000-0000F4020000}"/>
    <cellStyle name="Porcentual 4 3 2" xfId="451" xr:uid="{00000000-0005-0000-0000-0000F5020000}"/>
    <cellStyle name="Porcentual 4 3 2 2" xfId="724" xr:uid="{00000000-0005-0000-0000-0000F6020000}"/>
    <cellStyle name="Porcentual 4 3 3" xfId="475" xr:uid="{00000000-0005-0000-0000-0000F7020000}"/>
    <cellStyle name="Porcentual 4 3 3 2" xfId="748" xr:uid="{00000000-0005-0000-0000-0000F8020000}"/>
    <cellStyle name="Porcentual 4 3 4" xfId="499" xr:uid="{00000000-0005-0000-0000-0000F9020000}"/>
    <cellStyle name="Porcentual 4 3 4 2" xfId="772" xr:uid="{00000000-0005-0000-0000-0000FA020000}"/>
    <cellStyle name="Porcentual 4 3 5" xfId="523" xr:uid="{00000000-0005-0000-0000-0000FB020000}"/>
    <cellStyle name="Porcentual 4 3 5 2" xfId="796" xr:uid="{00000000-0005-0000-0000-0000FC020000}"/>
    <cellStyle name="Porcentual 4 3 6" xfId="676" xr:uid="{00000000-0005-0000-0000-0000FD020000}"/>
    <cellStyle name="Porcentual 4 4" xfId="419" xr:uid="{00000000-0005-0000-0000-0000FE020000}"/>
    <cellStyle name="Porcentual 4 4 2" xfId="692" xr:uid="{00000000-0005-0000-0000-0000FF020000}"/>
    <cellStyle name="Porcentual 4 5" xfId="427" xr:uid="{00000000-0005-0000-0000-000000030000}"/>
    <cellStyle name="Porcentual 4 5 2" xfId="700" xr:uid="{00000000-0005-0000-0000-000001030000}"/>
    <cellStyle name="Porcentual 4 6" xfId="443" xr:uid="{00000000-0005-0000-0000-000002030000}"/>
    <cellStyle name="Porcentual 4 6 2" xfId="716" xr:uid="{00000000-0005-0000-0000-000003030000}"/>
    <cellStyle name="Porcentual 4 7" xfId="467" xr:uid="{00000000-0005-0000-0000-000004030000}"/>
    <cellStyle name="Porcentual 4 7 2" xfId="740" xr:uid="{00000000-0005-0000-0000-000005030000}"/>
    <cellStyle name="Porcentual 4 8" xfId="491" xr:uid="{00000000-0005-0000-0000-000006030000}"/>
    <cellStyle name="Porcentual 4 8 2" xfId="764" xr:uid="{00000000-0005-0000-0000-000007030000}"/>
    <cellStyle name="Porcentual 4 9" xfId="515" xr:uid="{00000000-0005-0000-0000-000008030000}"/>
    <cellStyle name="Porcentual 4 9 2" xfId="788" xr:uid="{00000000-0005-0000-0000-000009030000}"/>
    <cellStyle name="Salida 2" xfId="370" xr:uid="{00000000-0005-0000-0000-00000A030000}"/>
    <cellStyle name="Salida 2 2" xfId="648" xr:uid="{00000000-0005-0000-0000-00000B030000}"/>
    <cellStyle name="Salida 3" xfId="369" xr:uid="{00000000-0005-0000-0000-00000C030000}"/>
    <cellStyle name="Salida 3 2" xfId="649" xr:uid="{00000000-0005-0000-0000-00000D030000}"/>
    <cellStyle name="Standard" xfId="226" xr:uid="{00000000-0005-0000-0000-00000E030000}"/>
    <cellStyle name="Texto de advertencia 2" xfId="372" xr:uid="{00000000-0005-0000-0000-00000F030000}"/>
    <cellStyle name="Texto de advertencia 2 2" xfId="650" xr:uid="{00000000-0005-0000-0000-000010030000}"/>
    <cellStyle name="Texto de advertencia 3" xfId="371" xr:uid="{00000000-0005-0000-0000-000011030000}"/>
    <cellStyle name="Texto de advertencia 3 2" xfId="651" xr:uid="{00000000-0005-0000-0000-000012030000}"/>
    <cellStyle name="Texto explicativo 2" xfId="374" xr:uid="{00000000-0005-0000-0000-000013030000}"/>
    <cellStyle name="Texto explicativo 2 2" xfId="652" xr:uid="{00000000-0005-0000-0000-000014030000}"/>
    <cellStyle name="Texto explicativo 3" xfId="373" xr:uid="{00000000-0005-0000-0000-000015030000}"/>
    <cellStyle name="Texto explicativo 3 2" xfId="653" xr:uid="{00000000-0005-0000-0000-000016030000}"/>
    <cellStyle name="Title" xfId="267" xr:uid="{00000000-0005-0000-0000-000017030000}"/>
    <cellStyle name="Título 1 2" xfId="377" xr:uid="{00000000-0005-0000-0000-000018030000}"/>
    <cellStyle name="Título 1 2 2" xfId="654" xr:uid="{00000000-0005-0000-0000-000019030000}"/>
    <cellStyle name="Título 1 3" xfId="376" xr:uid="{00000000-0005-0000-0000-00001A030000}"/>
    <cellStyle name="Título 1 3 2" xfId="655" xr:uid="{00000000-0005-0000-0000-00001B030000}"/>
    <cellStyle name="Título 2 2" xfId="379" xr:uid="{00000000-0005-0000-0000-00001C030000}"/>
    <cellStyle name="Título 2 2 2" xfId="656" xr:uid="{00000000-0005-0000-0000-00001D030000}"/>
    <cellStyle name="Título 2 3" xfId="378" xr:uid="{00000000-0005-0000-0000-00001E030000}"/>
    <cellStyle name="Título 2 3 2" xfId="657" xr:uid="{00000000-0005-0000-0000-00001F030000}"/>
    <cellStyle name="Título 3 2" xfId="381" xr:uid="{00000000-0005-0000-0000-000020030000}"/>
    <cellStyle name="Título 3 2 2" xfId="658" xr:uid="{00000000-0005-0000-0000-000021030000}"/>
    <cellStyle name="Título 3 3" xfId="380" xr:uid="{00000000-0005-0000-0000-000022030000}"/>
    <cellStyle name="Título 3 3 2" xfId="659" xr:uid="{00000000-0005-0000-0000-000023030000}"/>
    <cellStyle name="Título 4" xfId="382" xr:uid="{00000000-0005-0000-0000-000024030000}"/>
    <cellStyle name="Título 4 2" xfId="660" xr:uid="{00000000-0005-0000-0000-000025030000}"/>
    <cellStyle name="Título 5" xfId="375" xr:uid="{00000000-0005-0000-0000-000026030000}"/>
    <cellStyle name="Título 5 2" xfId="661" xr:uid="{00000000-0005-0000-0000-000027030000}"/>
    <cellStyle name="Total 2" xfId="384" xr:uid="{00000000-0005-0000-0000-000028030000}"/>
    <cellStyle name="Total 2 2" xfId="662" xr:uid="{00000000-0005-0000-0000-000029030000}"/>
    <cellStyle name="Total 3" xfId="383" xr:uid="{00000000-0005-0000-0000-00002A030000}"/>
    <cellStyle name="Total 3 2" xfId="663" xr:uid="{00000000-0005-0000-0000-00002B030000}"/>
    <cellStyle name="Warning Text" xfId="268" xr:uid="{00000000-0005-0000-0000-00002C030000}"/>
    <cellStyle name="標準_RG5-V-R1354008D-999-A" xfId="95" xr:uid="{00000000-0005-0000-0000-00002D030000}"/>
  </cellStyles>
  <dxfs count="0"/>
  <tableStyles count="0" defaultTableStyle="TableStyleMedium9" defaultPivotStyle="PivotStyleLight16"/>
  <colors>
    <mruColors>
      <color rgb="FFCCFFFF"/>
      <color rgb="FFCCEC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3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883227</xdr:colOff>
      <xdr:row>18</xdr:row>
      <xdr:rowOff>0</xdr:rowOff>
    </xdr:from>
    <xdr:ext cx="184731" cy="264560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8DFC238F-4528-4561-B3B4-792D418B0D12}"/>
            </a:ext>
          </a:extLst>
        </xdr:cNvPr>
        <xdr:cNvSpPr txBox="1"/>
      </xdr:nvSpPr>
      <xdr:spPr>
        <a:xfrm>
          <a:off x="18772909" y="89188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22</xdr:row>
      <xdr:rowOff>0</xdr:rowOff>
    </xdr:from>
    <xdr:ext cx="184731" cy="264560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726A904E-61F3-440E-8424-CF42962A126F}"/>
            </a:ext>
          </a:extLst>
        </xdr:cNvPr>
        <xdr:cNvSpPr txBox="1"/>
      </xdr:nvSpPr>
      <xdr:spPr>
        <a:xfrm>
          <a:off x="19327091" y="118802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883227</xdr:colOff>
      <xdr:row>14</xdr:row>
      <xdr:rowOff>0</xdr:rowOff>
    </xdr:from>
    <xdr:ext cx="184731" cy="264560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BE8B4EAF-AE18-4B08-BC72-4530A7C62817}"/>
            </a:ext>
          </a:extLst>
        </xdr:cNvPr>
        <xdr:cNvSpPr txBox="1"/>
      </xdr:nvSpPr>
      <xdr:spPr>
        <a:xfrm>
          <a:off x="19304577" y="1195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18</xdr:row>
      <xdr:rowOff>0</xdr:rowOff>
    </xdr:from>
    <xdr:ext cx="184731" cy="264560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A35DAB29-D396-49FE-BFE7-3F3F46E2DEB5}"/>
            </a:ext>
          </a:extLst>
        </xdr:cNvPr>
        <xdr:cNvSpPr txBox="1"/>
      </xdr:nvSpPr>
      <xdr:spPr>
        <a:xfrm>
          <a:off x="19304577" y="1789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22</xdr:row>
      <xdr:rowOff>0</xdr:rowOff>
    </xdr:from>
    <xdr:ext cx="184731" cy="264560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132A3153-8673-473E-BB1E-04BE01018A51}"/>
            </a:ext>
          </a:extLst>
        </xdr:cNvPr>
        <xdr:cNvSpPr txBox="1"/>
      </xdr:nvSpPr>
      <xdr:spPr>
        <a:xfrm>
          <a:off x="18772909" y="140450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14</xdr:row>
      <xdr:rowOff>0</xdr:rowOff>
    </xdr:from>
    <xdr:ext cx="184731" cy="264560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EB201598-AB33-4F8B-A35E-452E3A1CD292}"/>
            </a:ext>
          </a:extLst>
        </xdr:cNvPr>
        <xdr:cNvSpPr txBox="1"/>
      </xdr:nvSpPr>
      <xdr:spPr>
        <a:xfrm>
          <a:off x="19304577" y="1001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18</xdr:row>
      <xdr:rowOff>0</xdr:rowOff>
    </xdr:from>
    <xdr:ext cx="184731" cy="264560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BDB8C289-AE75-4125-9E6F-E801189F6383}"/>
            </a:ext>
          </a:extLst>
        </xdr:cNvPr>
        <xdr:cNvSpPr txBox="1"/>
      </xdr:nvSpPr>
      <xdr:spPr>
        <a:xfrm>
          <a:off x="19304577" y="1001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22</xdr:row>
      <xdr:rowOff>0</xdr:rowOff>
    </xdr:from>
    <xdr:ext cx="184731" cy="264560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847F3161-259B-47E7-B5BC-047351437885}"/>
            </a:ext>
          </a:extLst>
        </xdr:cNvPr>
        <xdr:cNvSpPr txBox="1"/>
      </xdr:nvSpPr>
      <xdr:spPr>
        <a:xfrm>
          <a:off x="19304577" y="1001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26</xdr:row>
      <xdr:rowOff>0</xdr:rowOff>
    </xdr:from>
    <xdr:ext cx="184731" cy="264560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AFE27531-1574-4965-A38D-DE1D4DD7B317}"/>
            </a:ext>
          </a:extLst>
        </xdr:cNvPr>
        <xdr:cNvSpPr txBox="1"/>
      </xdr:nvSpPr>
      <xdr:spPr>
        <a:xfrm>
          <a:off x="18772909" y="11984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26</xdr:row>
      <xdr:rowOff>0</xdr:rowOff>
    </xdr:from>
    <xdr:ext cx="184731" cy="264560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CC49863-B820-480C-B6CD-0A44C2FE5170}"/>
            </a:ext>
          </a:extLst>
        </xdr:cNvPr>
        <xdr:cNvSpPr txBox="1"/>
      </xdr:nvSpPr>
      <xdr:spPr>
        <a:xfrm>
          <a:off x="18772909" y="11984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883227</xdr:colOff>
      <xdr:row>49</xdr:row>
      <xdr:rowOff>0</xdr:rowOff>
    </xdr:from>
    <xdr:ext cx="184731" cy="264560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349D3A74-816B-44EC-9C43-7EA6AC5255F8}"/>
            </a:ext>
          </a:extLst>
        </xdr:cNvPr>
        <xdr:cNvSpPr txBox="1"/>
      </xdr:nvSpPr>
      <xdr:spPr>
        <a:xfrm>
          <a:off x="18752127" y="1412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49</xdr:row>
      <xdr:rowOff>0</xdr:rowOff>
    </xdr:from>
    <xdr:ext cx="184731" cy="264560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AD37C461-C2F7-423C-9BEB-B46E2B9B7AE4}"/>
            </a:ext>
          </a:extLst>
        </xdr:cNvPr>
        <xdr:cNvSpPr txBox="1"/>
      </xdr:nvSpPr>
      <xdr:spPr>
        <a:xfrm>
          <a:off x="18752127" y="1412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52</xdr:row>
      <xdr:rowOff>0</xdr:rowOff>
    </xdr:from>
    <xdr:ext cx="184731" cy="264560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85F61B26-690E-4052-AF47-C2421AB18E3F}"/>
            </a:ext>
          </a:extLst>
        </xdr:cNvPr>
        <xdr:cNvSpPr txBox="1"/>
      </xdr:nvSpPr>
      <xdr:spPr>
        <a:xfrm>
          <a:off x="18461182" y="236046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52</xdr:row>
      <xdr:rowOff>0</xdr:rowOff>
    </xdr:from>
    <xdr:ext cx="184731" cy="264560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0A50A714-329E-4B5E-BAB0-EA3ED489A920}"/>
            </a:ext>
          </a:extLst>
        </xdr:cNvPr>
        <xdr:cNvSpPr txBox="1"/>
      </xdr:nvSpPr>
      <xdr:spPr>
        <a:xfrm>
          <a:off x="18461182" y="236046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55</xdr:row>
      <xdr:rowOff>0</xdr:rowOff>
    </xdr:from>
    <xdr:ext cx="184731" cy="264560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3F094F8-9B50-4390-B5D7-E350C1D8C08A}"/>
            </a:ext>
          </a:extLst>
        </xdr:cNvPr>
        <xdr:cNvSpPr txBox="1"/>
      </xdr:nvSpPr>
      <xdr:spPr>
        <a:xfrm>
          <a:off x="18461182" y="236046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55</xdr:row>
      <xdr:rowOff>0</xdr:rowOff>
    </xdr:from>
    <xdr:ext cx="184731" cy="264560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E48503EC-E758-4C59-9477-58BDF95E09FD}"/>
            </a:ext>
          </a:extLst>
        </xdr:cNvPr>
        <xdr:cNvSpPr txBox="1"/>
      </xdr:nvSpPr>
      <xdr:spPr>
        <a:xfrm>
          <a:off x="18461182" y="236046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58</xdr:row>
      <xdr:rowOff>0</xdr:rowOff>
    </xdr:from>
    <xdr:ext cx="184731" cy="264560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0DE40675-7C5A-4198-9ABC-D26428A784AC}"/>
            </a:ext>
          </a:extLst>
        </xdr:cNvPr>
        <xdr:cNvSpPr txBox="1"/>
      </xdr:nvSpPr>
      <xdr:spPr>
        <a:xfrm>
          <a:off x="18461182" y="236046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58</xdr:row>
      <xdr:rowOff>0</xdr:rowOff>
    </xdr:from>
    <xdr:ext cx="184731" cy="264560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F201F508-D872-418B-B8BB-D7A100CC0C41}"/>
            </a:ext>
          </a:extLst>
        </xdr:cNvPr>
        <xdr:cNvSpPr txBox="1"/>
      </xdr:nvSpPr>
      <xdr:spPr>
        <a:xfrm>
          <a:off x="18461182" y="236046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61</xdr:row>
      <xdr:rowOff>0</xdr:rowOff>
    </xdr:from>
    <xdr:ext cx="184731" cy="264560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8E2DB9F6-B107-4F87-A896-936F4D305852}"/>
            </a:ext>
          </a:extLst>
        </xdr:cNvPr>
        <xdr:cNvSpPr txBox="1"/>
      </xdr:nvSpPr>
      <xdr:spPr>
        <a:xfrm>
          <a:off x="18461182" y="236046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61</xdr:row>
      <xdr:rowOff>0</xdr:rowOff>
    </xdr:from>
    <xdr:ext cx="184731" cy="264560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4155471D-DA33-4A33-B721-5E3ECAD44A6D}"/>
            </a:ext>
          </a:extLst>
        </xdr:cNvPr>
        <xdr:cNvSpPr txBox="1"/>
      </xdr:nvSpPr>
      <xdr:spPr>
        <a:xfrm>
          <a:off x="18461182" y="236046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64</xdr:row>
      <xdr:rowOff>0</xdr:rowOff>
    </xdr:from>
    <xdr:ext cx="184731" cy="264560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FA9D897F-1505-425C-B10C-B25493039413}"/>
            </a:ext>
          </a:extLst>
        </xdr:cNvPr>
        <xdr:cNvSpPr txBox="1"/>
      </xdr:nvSpPr>
      <xdr:spPr>
        <a:xfrm>
          <a:off x="18461182" y="236046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64</xdr:row>
      <xdr:rowOff>0</xdr:rowOff>
    </xdr:from>
    <xdr:ext cx="184731" cy="264560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8D0C8FCF-BE81-4802-AC8A-26A329508617}"/>
            </a:ext>
          </a:extLst>
        </xdr:cNvPr>
        <xdr:cNvSpPr txBox="1"/>
      </xdr:nvSpPr>
      <xdr:spPr>
        <a:xfrm>
          <a:off x="18461182" y="236046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67</xdr:row>
      <xdr:rowOff>0</xdr:rowOff>
    </xdr:from>
    <xdr:ext cx="184731" cy="264560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B169A949-5D92-48DF-8868-A2E10122D377}"/>
            </a:ext>
          </a:extLst>
        </xdr:cNvPr>
        <xdr:cNvSpPr txBox="1"/>
      </xdr:nvSpPr>
      <xdr:spPr>
        <a:xfrm>
          <a:off x="18461182" y="236046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67</xdr:row>
      <xdr:rowOff>0</xdr:rowOff>
    </xdr:from>
    <xdr:ext cx="184731" cy="264560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8E10EA8E-42F6-4390-B3F8-1A848D7B0283}"/>
            </a:ext>
          </a:extLst>
        </xdr:cNvPr>
        <xdr:cNvSpPr txBox="1"/>
      </xdr:nvSpPr>
      <xdr:spPr>
        <a:xfrm>
          <a:off x="18461182" y="236046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70</xdr:row>
      <xdr:rowOff>0</xdr:rowOff>
    </xdr:from>
    <xdr:ext cx="184731" cy="264560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B36ED4AB-EB95-4D80-8278-1E251A2312DD}"/>
            </a:ext>
          </a:extLst>
        </xdr:cNvPr>
        <xdr:cNvSpPr txBox="1"/>
      </xdr:nvSpPr>
      <xdr:spPr>
        <a:xfrm>
          <a:off x="18461182" y="348268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7</xdr:col>
      <xdr:colOff>883227</xdr:colOff>
      <xdr:row>70</xdr:row>
      <xdr:rowOff>0</xdr:rowOff>
    </xdr:from>
    <xdr:ext cx="184731" cy="264560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8E3C4712-105F-485A-BABB-E09239F9DE9F}"/>
            </a:ext>
          </a:extLst>
        </xdr:cNvPr>
        <xdr:cNvSpPr txBox="1"/>
      </xdr:nvSpPr>
      <xdr:spPr>
        <a:xfrm>
          <a:off x="18461182" y="348268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H:\CMP\CMP-06%20Proyecto%20Hierro%20Atacama%20II,%20Abast.%20El&#233;ctrico.%20Dise&#241;o%20B&#225;sico\OTROS\LISTA%20DE%20PLANOS%20Y%20DOCUMENTOS\Documents%20and%20Settings\LWG\Escritorio\SE%20Valdivia\Protocolos\MSOFFICE\EXCEL\COLLAHUA\COBROS\C-PRECIO\TRAM-A.XLS?46CA8957" TargetMode="External"/><Relationship Id="rId1" Type="http://schemas.openxmlformats.org/officeDocument/2006/relationships/externalLinkPath" Target="file:///\\46CA8957\TRAM-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9802AE5\TRAM-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TEMP\SumyPrg069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hinostroz\Configuraci&#243;n%20local\Temp\OFERTA_San_RafaelRev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Keith\Templates\eng_v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R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R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Input"/>
      <sheetName val="Health"/>
      <sheetName val="Progress Summary"/>
      <sheetName val="Total"/>
      <sheetName val="Engineering"/>
      <sheetName val="Procurement Data"/>
      <sheetName val="Procurement Curve"/>
      <sheetName val="Construction"/>
    </sheetNames>
    <sheetDataSet>
      <sheetData sheetId="0" refreshError="1"/>
      <sheetData sheetId="1"/>
      <sheetData sheetId="2"/>
      <sheetData sheetId="3" refreshError="1"/>
      <sheetData sheetId="4"/>
      <sheetData sheetId="5"/>
      <sheetData sheetId="6"/>
      <sheetData sheetId="7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Resumen de Precios"/>
      <sheetName val="CUADRO DE PRECIOS"/>
      <sheetName val="Ing. y Diseño"/>
      <sheetName val="Mat. y Equip."/>
      <sheetName val="Const. y Mont."/>
      <sheetName val="Pbas. y P. Serv."/>
      <sheetName val="G. G. y PARÁMETROS"/>
      <sheetName val="Rev. Presup_D_Uribe"/>
      <sheetName val="FUNDACIONES"/>
    </sheetNames>
    <sheetDataSet>
      <sheetData sheetId="0" refreshError="1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Progress"/>
      <sheetName val="Notes"/>
    </sheet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06"/>
  <sheetViews>
    <sheetView workbookViewId="0"/>
  </sheetViews>
  <sheetFormatPr baseColWidth="10" defaultColWidth="11.42578125" defaultRowHeight="16.5" outlineLevelCol="1"/>
  <cols>
    <col min="2" max="2" width="22.85546875" style="13" customWidth="1" outlineLevel="1"/>
    <col min="3" max="3" width="14" style="7" customWidth="1"/>
    <col min="5" max="5" width="11.42578125" style="47"/>
    <col min="6" max="6" width="11.42578125" style="67"/>
  </cols>
  <sheetData>
    <row r="1" spans="1:6" ht="41.25" thickBot="1">
      <c r="C1" s="3" t="s">
        <v>0</v>
      </c>
    </row>
    <row r="2" spans="1:6">
      <c r="B2" s="53"/>
      <c r="C2" s="312" t="s">
        <v>1</v>
      </c>
    </row>
    <row r="3" spans="1:6">
      <c r="B3" s="54"/>
      <c r="C3" s="313"/>
    </row>
    <row r="4" spans="1:6">
      <c r="B4" s="54"/>
      <c r="C4" s="313"/>
    </row>
    <row r="5" spans="1:6">
      <c r="B5" s="55"/>
      <c r="C5" s="313"/>
    </row>
    <row r="6" spans="1:6" ht="17.25" thickBot="1">
      <c r="B6" s="56"/>
      <c r="C6" s="8">
        <v>39818.333333333336</v>
      </c>
    </row>
    <row r="7" spans="1:6" ht="17.25" thickBot="1">
      <c r="B7" s="14"/>
      <c r="C7" s="44"/>
    </row>
    <row r="8" spans="1:6" ht="17.25" thickBot="1">
      <c r="B8" s="14"/>
      <c r="C8" s="45"/>
    </row>
    <row r="9" spans="1:6">
      <c r="A9" t="s">
        <v>2</v>
      </c>
      <c r="B9" s="57"/>
      <c r="C9" s="41">
        <v>39818.333333333336</v>
      </c>
      <c r="D9" s="47" t="e">
        <f>+VLOOKUP($B9,Hoja1!$A$1:$F$678,5,FALSE)</f>
        <v>#N/A</v>
      </c>
      <c r="E9" s="47">
        <f t="shared" ref="E9:E72" si="0">+IFERROR(D9,C9)</f>
        <v>39818.333333333336</v>
      </c>
      <c r="F9" s="67">
        <f>+IF(E9&gt;0,E9,"-")</f>
        <v>39818.333333333336</v>
      </c>
    </row>
    <row r="10" spans="1:6">
      <c r="A10" t="s">
        <v>3</v>
      </c>
      <c r="B10" s="58"/>
      <c r="C10" s="42">
        <v>39818.333333333336</v>
      </c>
      <c r="D10" s="47" t="e">
        <f>+VLOOKUP($B10,Hoja1!$A$1:$F$678,5,FALSE)</f>
        <v>#N/A</v>
      </c>
      <c r="E10" s="47">
        <f t="shared" si="0"/>
        <v>39818.333333333336</v>
      </c>
      <c r="F10" s="67">
        <f t="shared" ref="F10:F73" si="1">+IF(E10&gt;0,E10,"-")</f>
        <v>39818.333333333336</v>
      </c>
    </row>
    <row r="11" spans="1:6">
      <c r="A11" t="s">
        <v>4</v>
      </c>
      <c r="B11" s="58"/>
      <c r="C11" s="42">
        <v>39818.333333333336</v>
      </c>
      <c r="D11" s="47" t="e">
        <f>+VLOOKUP($B11,Hoja1!$A$1:$F$678,5,FALSE)</f>
        <v>#N/A</v>
      </c>
      <c r="E11" s="47">
        <f t="shared" si="0"/>
        <v>39818.333333333336</v>
      </c>
      <c r="F11" s="67">
        <f t="shared" si="1"/>
        <v>39818.333333333336</v>
      </c>
    </row>
    <row r="12" spans="1:6" ht="17.25" thickBot="1">
      <c r="A12">
        <v>0</v>
      </c>
      <c r="B12" s="59"/>
      <c r="C12" s="43"/>
      <c r="D12" s="47" t="e">
        <f>+VLOOKUP($B12,Hoja1!$A$1:$F$678,5,FALSE)</f>
        <v>#N/A</v>
      </c>
      <c r="E12" s="47">
        <f t="shared" si="0"/>
        <v>0</v>
      </c>
      <c r="F12" s="67" t="str">
        <f t="shared" si="1"/>
        <v>-</v>
      </c>
    </row>
    <row r="13" spans="1:6" ht="17.25" thickBot="1">
      <c r="A13">
        <v>0</v>
      </c>
      <c r="B13" s="14"/>
      <c r="C13" s="45"/>
      <c r="D13" s="47" t="e">
        <f>+VLOOKUP($B13,Hoja1!$A$1:$F$678,5,FALSE)</f>
        <v>#N/A</v>
      </c>
      <c r="E13" s="47">
        <f t="shared" si="0"/>
        <v>0</v>
      </c>
      <c r="F13" s="67" t="str">
        <f t="shared" si="1"/>
        <v>-</v>
      </c>
    </row>
    <row r="14" spans="1:6" ht="17.25" thickBot="1">
      <c r="A14">
        <v>0</v>
      </c>
      <c r="B14" s="17"/>
      <c r="C14" s="46"/>
      <c r="D14" s="47" t="e">
        <f>+VLOOKUP($B14,Hoja1!$A$1:$F$678,5,FALSE)</f>
        <v>#N/A</v>
      </c>
      <c r="E14" s="47">
        <f t="shared" si="0"/>
        <v>0</v>
      </c>
      <c r="F14" s="67" t="str">
        <f t="shared" si="1"/>
        <v>-</v>
      </c>
    </row>
    <row r="15" spans="1:6" ht="17.25" thickBot="1">
      <c r="A15">
        <v>0</v>
      </c>
      <c r="B15" s="60"/>
      <c r="C15" s="6"/>
      <c r="D15" s="47" t="e">
        <f>+VLOOKUP($B15,Hoja1!$A$1:$F$678,5,FALSE)</f>
        <v>#N/A</v>
      </c>
      <c r="E15" s="47">
        <f t="shared" si="0"/>
        <v>0</v>
      </c>
      <c r="F15" s="67" t="str">
        <f t="shared" si="1"/>
        <v>-</v>
      </c>
    </row>
    <row r="16" spans="1:6">
      <c r="A16" t="s">
        <v>5</v>
      </c>
      <c r="B16" s="61"/>
      <c r="C16" s="48">
        <v>39902.333333333336</v>
      </c>
      <c r="D16" s="47" t="e">
        <f>+VLOOKUP($B16,Hoja1!$A$1:$F$678,5,FALSE)</f>
        <v>#N/A</v>
      </c>
      <c r="E16" s="47">
        <f t="shared" si="0"/>
        <v>39902.333333333336</v>
      </c>
      <c r="F16" s="67">
        <f t="shared" si="1"/>
        <v>39902.333333333336</v>
      </c>
    </row>
    <row r="17" spans="1:6">
      <c r="A17">
        <v>0</v>
      </c>
      <c r="B17" s="58"/>
      <c r="C17" s="42"/>
      <c r="D17" s="47" t="e">
        <f>+VLOOKUP($B17,Hoja1!$A$1:$F$678,5,FALSE)</f>
        <v>#N/A</v>
      </c>
      <c r="E17" s="47">
        <f t="shared" si="0"/>
        <v>0</v>
      </c>
      <c r="F17" s="67" t="str">
        <f t="shared" si="1"/>
        <v>-</v>
      </c>
    </row>
    <row r="18" spans="1:6" ht="17.25" thickBot="1">
      <c r="A18">
        <v>0</v>
      </c>
      <c r="B18" s="59"/>
      <c r="C18" s="43"/>
      <c r="D18" s="47" t="e">
        <f>+VLOOKUP($B18,Hoja1!$A$1:$F$678,5,FALSE)</f>
        <v>#N/A</v>
      </c>
      <c r="E18" s="47">
        <f t="shared" si="0"/>
        <v>0</v>
      </c>
      <c r="F18" s="67" t="str">
        <f t="shared" si="1"/>
        <v>-</v>
      </c>
    </row>
    <row r="19" spans="1:6" ht="17.25" thickBot="1">
      <c r="A19">
        <v>0</v>
      </c>
      <c r="B19" s="60"/>
      <c r="C19" s="6"/>
      <c r="D19" s="47" t="e">
        <f>+VLOOKUP($B19,Hoja1!$A$1:$F$678,5,FALSE)</f>
        <v>#N/A</v>
      </c>
      <c r="E19" s="47">
        <f t="shared" si="0"/>
        <v>0</v>
      </c>
      <c r="F19" s="67" t="str">
        <f t="shared" si="1"/>
        <v>-</v>
      </c>
    </row>
    <row r="20" spans="1:6">
      <c r="A20" t="s">
        <v>6</v>
      </c>
      <c r="B20" s="61"/>
      <c r="C20" s="48">
        <v>39895.333333333336</v>
      </c>
      <c r="D20" s="47" t="e">
        <f>+VLOOKUP($B20,Hoja1!$A$1:$F$678,5,FALSE)</f>
        <v>#N/A</v>
      </c>
      <c r="E20" s="47">
        <f t="shared" si="0"/>
        <v>39895.333333333336</v>
      </c>
      <c r="F20" s="67">
        <f t="shared" si="1"/>
        <v>39895.333333333336</v>
      </c>
    </row>
    <row r="21" spans="1:6">
      <c r="A21" t="s">
        <v>7</v>
      </c>
      <c r="B21" s="62"/>
      <c r="C21" s="49">
        <v>39895.333333333336</v>
      </c>
      <c r="D21" s="47" t="e">
        <f>+VLOOKUP($B21,Hoja1!$A$1:$F$678,5,FALSE)</f>
        <v>#N/A</v>
      </c>
      <c r="E21" s="47">
        <f t="shared" si="0"/>
        <v>39895.333333333336</v>
      </c>
      <c r="F21" s="67">
        <f t="shared" si="1"/>
        <v>39895.333333333336</v>
      </c>
    </row>
    <row r="22" spans="1:6">
      <c r="A22" t="s">
        <v>8</v>
      </c>
      <c r="B22" s="62"/>
      <c r="C22" s="49">
        <v>39937.333333333336</v>
      </c>
      <c r="D22" s="47" t="e">
        <f>+VLOOKUP($B22,Hoja1!$A$1:$F$678,5,FALSE)</f>
        <v>#N/A</v>
      </c>
      <c r="E22" s="47">
        <f t="shared" si="0"/>
        <v>39937.333333333336</v>
      </c>
      <c r="F22" s="67">
        <f t="shared" si="1"/>
        <v>39937.333333333336</v>
      </c>
    </row>
    <row r="23" spans="1:6">
      <c r="A23" t="s">
        <v>9</v>
      </c>
      <c r="B23" s="62"/>
      <c r="C23" s="49">
        <v>39937.333333333336</v>
      </c>
      <c r="D23" s="47" t="e">
        <f>+VLOOKUP($B23,Hoja1!$A$1:$F$678,5,FALSE)</f>
        <v>#N/A</v>
      </c>
      <c r="E23" s="47">
        <f t="shared" si="0"/>
        <v>39937.333333333336</v>
      </c>
      <c r="F23" s="67">
        <f t="shared" si="1"/>
        <v>39937.333333333336</v>
      </c>
    </row>
    <row r="24" spans="1:6">
      <c r="A24" t="s">
        <v>10</v>
      </c>
      <c r="B24" s="62"/>
      <c r="C24" s="49">
        <v>39965.333333333336</v>
      </c>
      <c r="D24" s="47" t="e">
        <f>+VLOOKUP($B24,Hoja1!$A$1:$F$678,5,FALSE)</f>
        <v>#N/A</v>
      </c>
      <c r="E24" s="47">
        <f t="shared" si="0"/>
        <v>39965.333333333336</v>
      </c>
      <c r="F24" s="67">
        <f t="shared" si="1"/>
        <v>39965.333333333336</v>
      </c>
    </row>
    <row r="25" spans="1:6">
      <c r="A25" t="s">
        <v>11</v>
      </c>
      <c r="B25" s="62"/>
      <c r="C25" s="49">
        <v>39965.333333333336</v>
      </c>
      <c r="D25" s="47" t="e">
        <f>+VLOOKUP($B25,Hoja1!$A$1:$F$678,5,FALSE)</f>
        <v>#N/A</v>
      </c>
      <c r="E25" s="47">
        <f t="shared" si="0"/>
        <v>39965.333333333336</v>
      </c>
      <c r="F25" s="67">
        <f t="shared" si="1"/>
        <v>39965.333333333336</v>
      </c>
    </row>
    <row r="26" spans="1:6">
      <c r="A26" t="s">
        <v>12</v>
      </c>
      <c r="B26" s="62"/>
      <c r="C26" s="49">
        <v>39965.333333333336</v>
      </c>
      <c r="D26" s="47" t="e">
        <f>+VLOOKUP($B26,Hoja1!$A$1:$F$678,5,FALSE)</f>
        <v>#N/A</v>
      </c>
      <c r="E26" s="47">
        <f t="shared" si="0"/>
        <v>39965.333333333336</v>
      </c>
      <c r="F26" s="67">
        <f t="shared" si="1"/>
        <v>39965.333333333336</v>
      </c>
    </row>
    <row r="27" spans="1:6" ht="17.25" thickBot="1">
      <c r="A27">
        <v>0</v>
      </c>
      <c r="B27" s="21"/>
      <c r="C27" s="43"/>
      <c r="D27" s="47" t="e">
        <f>+VLOOKUP($B27,Hoja1!$A$1:$F$678,5,FALSE)</f>
        <v>#N/A</v>
      </c>
      <c r="E27" s="47">
        <f t="shared" si="0"/>
        <v>0</v>
      </c>
      <c r="F27" s="67" t="str">
        <f t="shared" si="1"/>
        <v>-</v>
      </c>
    </row>
    <row r="28" spans="1:6" ht="17.25" thickBot="1">
      <c r="A28">
        <v>0</v>
      </c>
      <c r="B28" s="60"/>
      <c r="C28" s="6"/>
      <c r="D28" s="47" t="e">
        <f>+VLOOKUP($B28,Hoja1!$A$1:$F$678,5,FALSE)</f>
        <v>#N/A</v>
      </c>
      <c r="E28" s="47">
        <f t="shared" si="0"/>
        <v>0</v>
      </c>
      <c r="F28" s="67" t="str">
        <f t="shared" si="1"/>
        <v>-</v>
      </c>
    </row>
    <row r="29" spans="1:6">
      <c r="A29" t="s">
        <v>13</v>
      </c>
      <c r="B29" s="62"/>
      <c r="C29" s="48">
        <v>39895.333333333336</v>
      </c>
      <c r="D29" s="47" t="e">
        <f>+VLOOKUP($B29,Hoja1!$A$1:$F$678,5,FALSE)</f>
        <v>#N/A</v>
      </c>
      <c r="E29" s="47">
        <f t="shared" si="0"/>
        <v>39895.333333333336</v>
      </c>
      <c r="F29" s="67">
        <f t="shared" si="1"/>
        <v>39895.333333333336</v>
      </c>
    </row>
    <row r="30" spans="1:6">
      <c r="A30" t="s">
        <v>14</v>
      </c>
      <c r="B30" s="62"/>
      <c r="C30" s="49">
        <v>39909.333333333336</v>
      </c>
      <c r="D30" s="47" t="e">
        <f>+VLOOKUP($B30,Hoja1!$A$1:$F$678,5,FALSE)</f>
        <v>#N/A</v>
      </c>
      <c r="E30" s="47">
        <f t="shared" si="0"/>
        <v>39909.333333333336</v>
      </c>
      <c r="F30" s="67">
        <f t="shared" si="1"/>
        <v>39909.333333333336</v>
      </c>
    </row>
    <row r="31" spans="1:6">
      <c r="A31" t="s">
        <v>15</v>
      </c>
      <c r="B31" s="62"/>
      <c r="C31" s="49">
        <v>39909.333333333336</v>
      </c>
      <c r="D31" s="47" t="e">
        <f>+VLOOKUP($B31,Hoja1!$A$1:$F$678,5,FALSE)</f>
        <v>#N/A</v>
      </c>
      <c r="E31" s="47">
        <f t="shared" si="0"/>
        <v>39909.333333333336</v>
      </c>
      <c r="F31" s="67">
        <f t="shared" si="1"/>
        <v>39909.333333333336</v>
      </c>
    </row>
    <row r="32" spans="1:6">
      <c r="A32" t="s">
        <v>16</v>
      </c>
      <c r="B32" s="62"/>
      <c r="C32" s="49">
        <v>39937.333333333336</v>
      </c>
      <c r="D32" s="47" t="e">
        <f>+VLOOKUP($B32,Hoja1!$A$1:$F$678,5,FALSE)</f>
        <v>#N/A</v>
      </c>
      <c r="E32" s="47">
        <f t="shared" si="0"/>
        <v>39937.333333333336</v>
      </c>
      <c r="F32" s="67">
        <f t="shared" si="1"/>
        <v>39937.333333333336</v>
      </c>
    </row>
    <row r="33" spans="1:6">
      <c r="A33" t="s">
        <v>17</v>
      </c>
      <c r="B33" s="62"/>
      <c r="C33" s="49">
        <v>39937.333333333336</v>
      </c>
      <c r="D33" s="47" t="e">
        <f>+VLOOKUP($B33,Hoja1!$A$1:$F$678,5,FALSE)</f>
        <v>#N/A</v>
      </c>
      <c r="E33" s="47">
        <f t="shared" si="0"/>
        <v>39937.333333333336</v>
      </c>
      <c r="F33" s="67">
        <f t="shared" si="1"/>
        <v>39937.333333333336</v>
      </c>
    </row>
    <row r="34" spans="1:6">
      <c r="A34" t="s">
        <v>18</v>
      </c>
      <c r="B34" s="62"/>
      <c r="C34" s="49">
        <v>39937.333333333336</v>
      </c>
      <c r="D34" s="47" t="e">
        <f>+VLOOKUP($B34,Hoja1!$A$1:$F$678,5,FALSE)</f>
        <v>#N/A</v>
      </c>
      <c r="E34" s="47">
        <f t="shared" si="0"/>
        <v>39937.333333333336</v>
      </c>
      <c r="F34" s="67">
        <f t="shared" si="1"/>
        <v>39937.333333333336</v>
      </c>
    </row>
    <row r="35" spans="1:6">
      <c r="A35" t="s">
        <v>19</v>
      </c>
      <c r="B35" s="62"/>
      <c r="C35" s="49">
        <v>39951.333333333336</v>
      </c>
      <c r="D35" s="47" t="e">
        <f>+VLOOKUP($B35,Hoja1!$A$1:$F$678,5,FALSE)</f>
        <v>#N/A</v>
      </c>
      <c r="E35" s="47">
        <f t="shared" si="0"/>
        <v>39951.333333333336</v>
      </c>
      <c r="F35" s="67">
        <f t="shared" si="1"/>
        <v>39951.333333333336</v>
      </c>
    </row>
    <row r="36" spans="1:6">
      <c r="A36" t="s">
        <v>20</v>
      </c>
      <c r="B36" s="62"/>
      <c r="C36" s="49">
        <v>40143.333333333336</v>
      </c>
      <c r="D36" s="47" t="e">
        <f>+VLOOKUP($B36,Hoja1!$A$1:$F$678,5,FALSE)</f>
        <v>#N/A</v>
      </c>
      <c r="E36" s="47">
        <f t="shared" si="0"/>
        <v>40143.333333333336</v>
      </c>
      <c r="F36" s="67">
        <f t="shared" si="1"/>
        <v>40143.333333333336</v>
      </c>
    </row>
    <row r="37" spans="1:6">
      <c r="A37" t="s">
        <v>21</v>
      </c>
      <c r="B37" s="62"/>
      <c r="C37" s="49">
        <v>40143.333333333336</v>
      </c>
      <c r="D37" s="47" t="e">
        <f>+VLOOKUP($B37,Hoja1!$A$1:$F$678,5,FALSE)</f>
        <v>#N/A</v>
      </c>
      <c r="E37" s="47">
        <f t="shared" si="0"/>
        <v>40143.333333333336</v>
      </c>
      <c r="F37" s="67">
        <f t="shared" si="1"/>
        <v>40143.333333333336</v>
      </c>
    </row>
    <row r="38" spans="1:6">
      <c r="A38" t="s">
        <v>22</v>
      </c>
      <c r="B38" s="62"/>
      <c r="C38" s="49">
        <v>40021.333333333336</v>
      </c>
      <c r="D38" s="47" t="e">
        <f>+VLOOKUP($B38,Hoja1!$A$1:$F$678,5,FALSE)</f>
        <v>#N/A</v>
      </c>
      <c r="E38" s="47">
        <f t="shared" si="0"/>
        <v>40021.333333333336</v>
      </c>
      <c r="F38" s="67">
        <f t="shared" si="1"/>
        <v>40021.333333333336</v>
      </c>
    </row>
    <row r="39" spans="1:6">
      <c r="A39" t="s">
        <v>23</v>
      </c>
      <c r="B39" s="62"/>
      <c r="C39" s="49">
        <v>40021.333333333336</v>
      </c>
      <c r="D39" s="47" t="e">
        <f>+VLOOKUP($B39,Hoja1!$A$1:$F$678,5,FALSE)</f>
        <v>#N/A</v>
      </c>
      <c r="E39" s="47">
        <f t="shared" si="0"/>
        <v>40021.333333333336</v>
      </c>
      <c r="F39" s="67">
        <f t="shared" si="1"/>
        <v>40021.333333333336</v>
      </c>
    </row>
    <row r="40" spans="1:6">
      <c r="A40" t="s">
        <v>24</v>
      </c>
      <c r="B40" s="62"/>
      <c r="C40" s="49">
        <v>40101.333333333336</v>
      </c>
      <c r="D40" s="47" t="e">
        <f>+VLOOKUP($B40,Hoja1!$A$1:$F$678,5,FALSE)</f>
        <v>#N/A</v>
      </c>
      <c r="E40" s="47">
        <f t="shared" si="0"/>
        <v>40101.333333333336</v>
      </c>
      <c r="F40" s="67">
        <f t="shared" si="1"/>
        <v>40101.333333333336</v>
      </c>
    </row>
    <row r="41" spans="1:6">
      <c r="A41" t="s">
        <v>25</v>
      </c>
      <c r="B41" s="62"/>
      <c r="C41" s="49">
        <v>39909.333333333336</v>
      </c>
      <c r="D41" s="47" t="e">
        <f>+VLOOKUP($B41,Hoja1!$A$1:$F$678,5,FALSE)</f>
        <v>#N/A</v>
      </c>
      <c r="E41" s="47">
        <f t="shared" si="0"/>
        <v>39909.333333333336</v>
      </c>
      <c r="F41" s="67">
        <f t="shared" si="1"/>
        <v>39909.333333333336</v>
      </c>
    </row>
    <row r="42" spans="1:6">
      <c r="A42" t="s">
        <v>26</v>
      </c>
      <c r="B42" s="62"/>
      <c r="C42" s="49">
        <v>39923.333333333336</v>
      </c>
      <c r="D42" s="47" t="e">
        <f>+VLOOKUP($B42,Hoja1!$A$1:$F$678,5,FALSE)</f>
        <v>#N/A</v>
      </c>
      <c r="E42" s="47">
        <f t="shared" si="0"/>
        <v>39923.333333333336</v>
      </c>
      <c r="F42" s="67">
        <f t="shared" si="1"/>
        <v>39923.333333333336</v>
      </c>
    </row>
    <row r="43" spans="1:6">
      <c r="A43" t="s">
        <v>27</v>
      </c>
      <c r="B43" s="62"/>
      <c r="C43" s="49">
        <v>39923.333333333336</v>
      </c>
      <c r="D43" s="47" t="e">
        <f>+VLOOKUP($B43,Hoja1!$A$1:$F$678,5,FALSE)</f>
        <v>#N/A</v>
      </c>
      <c r="E43" s="47">
        <f t="shared" si="0"/>
        <v>39923.333333333336</v>
      </c>
      <c r="F43" s="67">
        <f t="shared" si="1"/>
        <v>39923.333333333336</v>
      </c>
    </row>
    <row r="44" spans="1:6">
      <c r="A44">
        <v>0</v>
      </c>
      <c r="B44" s="21"/>
      <c r="C44" s="42"/>
      <c r="D44" s="47" t="e">
        <f>+VLOOKUP($B44,Hoja1!$A$1:$F$678,5,FALSE)</f>
        <v>#N/A</v>
      </c>
      <c r="E44" s="47">
        <f t="shared" si="0"/>
        <v>0</v>
      </c>
      <c r="F44" s="67" t="str">
        <f t="shared" si="1"/>
        <v>-</v>
      </c>
    </row>
    <row r="45" spans="1:6" ht="17.25" thickBot="1">
      <c r="A45">
        <v>0</v>
      </c>
      <c r="B45" s="21"/>
      <c r="C45" s="43"/>
      <c r="D45" s="47" t="e">
        <f>+VLOOKUP($B45,Hoja1!$A$1:$F$678,5,FALSE)</f>
        <v>#N/A</v>
      </c>
      <c r="E45" s="47">
        <f t="shared" si="0"/>
        <v>0</v>
      </c>
      <c r="F45" s="67" t="str">
        <f t="shared" si="1"/>
        <v>-</v>
      </c>
    </row>
    <row r="46" spans="1:6" ht="17.25" thickBot="1">
      <c r="A46">
        <v>0</v>
      </c>
      <c r="B46" s="63"/>
      <c r="C46" s="11"/>
      <c r="D46" s="47" t="e">
        <f>+VLOOKUP($B46,Hoja1!$A$1:$F$678,5,FALSE)</f>
        <v>#N/A</v>
      </c>
      <c r="E46" s="47">
        <f t="shared" si="0"/>
        <v>0</v>
      </c>
      <c r="F46" s="67" t="str">
        <f t="shared" si="1"/>
        <v>-</v>
      </c>
    </row>
    <row r="47" spans="1:6">
      <c r="A47" t="s">
        <v>28</v>
      </c>
      <c r="B47" s="62"/>
      <c r="C47" s="48">
        <v>39909.333333333336</v>
      </c>
      <c r="D47" s="47" t="e">
        <f>+VLOOKUP($B47,Hoja1!$A$1:$F$678,5,FALSE)</f>
        <v>#N/A</v>
      </c>
      <c r="E47" s="47">
        <f t="shared" si="0"/>
        <v>39909.333333333336</v>
      </c>
      <c r="F47" s="67">
        <f t="shared" si="1"/>
        <v>39909.333333333336</v>
      </c>
    </row>
    <row r="48" spans="1:6">
      <c r="A48">
        <v>0</v>
      </c>
      <c r="B48" s="21"/>
      <c r="C48" s="42"/>
      <c r="D48" s="47" t="e">
        <f>+VLOOKUP($B48,Hoja1!$A$1:$F$678,5,FALSE)</f>
        <v>#N/A</v>
      </c>
      <c r="E48" s="47">
        <f t="shared" si="0"/>
        <v>0</v>
      </c>
      <c r="F48" s="67" t="str">
        <f t="shared" si="1"/>
        <v>-</v>
      </c>
    </row>
    <row r="49" spans="1:6" ht="17.25" thickBot="1">
      <c r="A49">
        <v>0</v>
      </c>
      <c r="B49" s="21"/>
      <c r="C49" s="43"/>
      <c r="D49" s="47" t="e">
        <f>+VLOOKUP($B49,Hoja1!$A$1:$F$678,5,FALSE)</f>
        <v>#N/A</v>
      </c>
      <c r="E49" s="47">
        <f t="shared" si="0"/>
        <v>0</v>
      </c>
      <c r="F49" s="67" t="str">
        <f t="shared" si="1"/>
        <v>-</v>
      </c>
    </row>
    <row r="50" spans="1:6" ht="17.25" thickBot="1">
      <c r="A50">
        <v>0</v>
      </c>
      <c r="B50" s="63"/>
      <c r="C50" s="11"/>
      <c r="D50" s="47" t="e">
        <f>+VLOOKUP($B50,Hoja1!$A$1:$F$678,5,FALSE)</f>
        <v>#N/A</v>
      </c>
      <c r="E50" s="47">
        <f t="shared" si="0"/>
        <v>0</v>
      </c>
      <c r="F50" s="67" t="str">
        <f t="shared" si="1"/>
        <v>-</v>
      </c>
    </row>
    <row r="51" spans="1:6">
      <c r="A51" t="s">
        <v>29</v>
      </c>
      <c r="B51" s="62" t="s">
        <v>30</v>
      </c>
      <c r="C51" s="48">
        <v>39937.333333333336</v>
      </c>
      <c r="D51" s="47">
        <f>+VLOOKUP($B51,Hoja1!$A$1:$F$678,5,FALSE)</f>
        <v>40086.791666666664</v>
      </c>
      <c r="E51" s="47">
        <f t="shared" si="0"/>
        <v>40086.791666666664</v>
      </c>
      <c r="F51" s="67">
        <f t="shared" si="1"/>
        <v>40086.791666666664</v>
      </c>
    </row>
    <row r="52" spans="1:6">
      <c r="A52" t="s">
        <v>31</v>
      </c>
      <c r="B52" s="62" t="s">
        <v>32</v>
      </c>
      <c r="C52" s="49">
        <v>39951.333333333336</v>
      </c>
      <c r="D52" s="47">
        <f>+VLOOKUP($B52,Hoja1!$A$1:$F$678,5,FALSE)</f>
        <v>40086.791666666664</v>
      </c>
      <c r="E52" s="47">
        <f t="shared" si="0"/>
        <v>40086.791666666664</v>
      </c>
      <c r="F52" s="67">
        <f t="shared" si="1"/>
        <v>40086.791666666664</v>
      </c>
    </row>
    <row r="53" spans="1:6">
      <c r="A53" t="s">
        <v>33</v>
      </c>
      <c r="B53" s="62" t="s">
        <v>34</v>
      </c>
      <c r="C53" s="49">
        <v>40084.333333333336</v>
      </c>
      <c r="D53" s="47">
        <f>+VLOOKUP($B53,Hoja1!$A$1:$F$678,5,FALSE)</f>
        <v>40086.791666666664</v>
      </c>
      <c r="E53" s="47">
        <f t="shared" si="0"/>
        <v>40086.791666666664</v>
      </c>
      <c r="F53" s="67">
        <f t="shared" si="1"/>
        <v>40086.791666666664</v>
      </c>
    </row>
    <row r="54" spans="1:6">
      <c r="A54" t="s">
        <v>35</v>
      </c>
      <c r="B54" s="62" t="s">
        <v>36</v>
      </c>
      <c r="C54" s="49">
        <v>39965.333333333336</v>
      </c>
      <c r="D54" s="47">
        <f>+VLOOKUP($B54,Hoja1!$A$1:$F$678,5,FALSE)</f>
        <v>40011.791666666664</v>
      </c>
      <c r="E54" s="47">
        <f t="shared" si="0"/>
        <v>40011.791666666664</v>
      </c>
      <c r="F54" s="67">
        <f t="shared" si="1"/>
        <v>40011.791666666664</v>
      </c>
    </row>
    <row r="55" spans="1:6">
      <c r="A55">
        <v>0</v>
      </c>
      <c r="B55" s="21" t="s">
        <v>37</v>
      </c>
      <c r="C55" s="42"/>
      <c r="D55" s="47">
        <f>+VLOOKUP($B55,Hoja1!$A$1:$F$678,5,FALSE)</f>
        <v>40112.6875</v>
      </c>
      <c r="E55" s="47">
        <f t="shared" si="0"/>
        <v>40112.6875</v>
      </c>
      <c r="F55" s="67">
        <f t="shared" si="1"/>
        <v>40112.6875</v>
      </c>
    </row>
    <row r="56" spans="1:6">
      <c r="A56">
        <v>0</v>
      </c>
      <c r="B56" s="21" t="s">
        <v>38</v>
      </c>
      <c r="C56" s="42"/>
      <c r="D56" s="47">
        <f>+VLOOKUP($B56,Hoja1!$A$1:$F$678,5,FALSE)</f>
        <v>40112.6875</v>
      </c>
      <c r="E56" s="47">
        <f t="shared" si="0"/>
        <v>40112.6875</v>
      </c>
      <c r="F56" s="67">
        <f t="shared" si="1"/>
        <v>40112.6875</v>
      </c>
    </row>
    <row r="57" spans="1:6" ht="17.25" thickBot="1">
      <c r="A57">
        <v>0</v>
      </c>
      <c r="B57" s="21"/>
      <c r="C57" s="43"/>
      <c r="D57" s="47" t="e">
        <f>+VLOOKUP($B57,Hoja1!$A$1:$F$678,5,FALSE)</f>
        <v>#N/A</v>
      </c>
      <c r="E57" s="47">
        <f t="shared" si="0"/>
        <v>0</v>
      </c>
      <c r="F57" s="67" t="str">
        <f t="shared" si="1"/>
        <v>-</v>
      </c>
    </row>
    <row r="58" spans="1:6" ht="17.25" thickBot="1">
      <c r="A58">
        <v>0</v>
      </c>
      <c r="B58" s="63"/>
      <c r="C58" s="11"/>
      <c r="D58" s="47" t="e">
        <f>+VLOOKUP($B58,Hoja1!$A$1:$F$678,5,FALSE)</f>
        <v>#N/A</v>
      </c>
      <c r="E58" s="47">
        <f t="shared" si="0"/>
        <v>0</v>
      </c>
      <c r="F58" s="67" t="str">
        <f t="shared" si="1"/>
        <v>-</v>
      </c>
    </row>
    <row r="59" spans="1:6">
      <c r="A59" t="s">
        <v>39</v>
      </c>
      <c r="B59" s="62" t="s">
        <v>40</v>
      </c>
      <c r="C59" s="48">
        <v>39944.333333333336</v>
      </c>
      <c r="D59" s="47">
        <f>+VLOOKUP($B59,Hoja1!$A$1:$F$678,5,FALSE)</f>
        <v>39983.6875</v>
      </c>
      <c r="E59" s="47">
        <f t="shared" si="0"/>
        <v>39983.6875</v>
      </c>
      <c r="F59" s="67">
        <f t="shared" si="1"/>
        <v>39983.6875</v>
      </c>
    </row>
    <row r="60" spans="1:6">
      <c r="A60" t="s">
        <v>41</v>
      </c>
      <c r="B60" s="62" t="s">
        <v>42</v>
      </c>
      <c r="C60" s="49">
        <v>39958.333333333336</v>
      </c>
      <c r="D60" s="47">
        <f>+VLOOKUP($B60,Hoja1!$A$1:$F$678,5,FALSE)</f>
        <v>39983.6875</v>
      </c>
      <c r="E60" s="47">
        <f t="shared" si="0"/>
        <v>39983.6875</v>
      </c>
      <c r="F60" s="67">
        <f t="shared" si="1"/>
        <v>39983.6875</v>
      </c>
    </row>
    <row r="61" spans="1:6">
      <c r="A61" t="s">
        <v>43</v>
      </c>
      <c r="B61" s="62" t="s">
        <v>44</v>
      </c>
      <c r="C61" s="49">
        <v>39958.333333333336</v>
      </c>
      <c r="D61" s="47">
        <f>+VLOOKUP($B61,Hoja1!$A$1:$F$678,5,FALSE)</f>
        <v>39983.6875</v>
      </c>
      <c r="E61" s="47">
        <f t="shared" si="0"/>
        <v>39983.6875</v>
      </c>
      <c r="F61" s="67">
        <f t="shared" si="1"/>
        <v>39983.6875</v>
      </c>
    </row>
    <row r="62" spans="1:6">
      <c r="A62" t="s">
        <v>45</v>
      </c>
      <c r="B62" s="62" t="s">
        <v>46</v>
      </c>
      <c r="C62" s="49">
        <v>39958.333333333336</v>
      </c>
      <c r="D62" s="47">
        <f>+VLOOKUP($B62,Hoja1!$A$1:$F$678,5,FALSE)</f>
        <v>40133.6875</v>
      </c>
      <c r="E62" s="47">
        <f t="shared" si="0"/>
        <v>40133.6875</v>
      </c>
      <c r="F62" s="67">
        <f t="shared" si="1"/>
        <v>40133.6875</v>
      </c>
    </row>
    <row r="63" spans="1:6">
      <c r="A63" t="s">
        <v>47</v>
      </c>
      <c r="B63" s="62" t="s">
        <v>48</v>
      </c>
      <c r="C63" s="49">
        <v>39972.333333333336</v>
      </c>
      <c r="D63" s="47">
        <f>+VLOOKUP($B63,Hoja1!$A$1:$F$678,5,FALSE)</f>
        <v>40133.6875</v>
      </c>
      <c r="E63" s="47">
        <f t="shared" si="0"/>
        <v>40133.6875</v>
      </c>
      <c r="F63" s="67">
        <f t="shared" si="1"/>
        <v>40133.6875</v>
      </c>
    </row>
    <row r="64" spans="1:6">
      <c r="A64" t="s">
        <v>49</v>
      </c>
      <c r="B64" s="62" t="s">
        <v>50</v>
      </c>
      <c r="C64" s="49">
        <v>39986.333333333336</v>
      </c>
      <c r="D64" s="47">
        <f>+VLOOKUP($B64,Hoja1!$A$1:$F$678,5,FALSE)</f>
        <v>40018.6875</v>
      </c>
      <c r="E64" s="47">
        <f t="shared" si="0"/>
        <v>40018.6875</v>
      </c>
      <c r="F64" s="67">
        <f t="shared" si="1"/>
        <v>40018.6875</v>
      </c>
    </row>
    <row r="65" spans="1:6">
      <c r="A65" t="s">
        <v>51</v>
      </c>
      <c r="B65" s="62" t="s">
        <v>52</v>
      </c>
      <c r="C65" s="49">
        <v>39993.333333333336</v>
      </c>
      <c r="D65" s="47">
        <f>+VLOOKUP($B65,Hoja1!$A$1:$F$678,5,FALSE)</f>
        <v>39993.791666666664</v>
      </c>
      <c r="E65" s="47">
        <f t="shared" si="0"/>
        <v>39993.791666666664</v>
      </c>
      <c r="F65" s="67">
        <f t="shared" si="1"/>
        <v>39993.791666666664</v>
      </c>
    </row>
    <row r="66" spans="1:6">
      <c r="A66" t="s">
        <v>53</v>
      </c>
      <c r="B66" s="62" t="s">
        <v>54</v>
      </c>
      <c r="C66" s="49">
        <v>39993.333333333336</v>
      </c>
      <c r="D66" s="47">
        <f>+VLOOKUP($B66,Hoja1!$A$1:$F$678,5,FALSE)</f>
        <v>40018.6875</v>
      </c>
      <c r="E66" s="47">
        <f t="shared" si="0"/>
        <v>40018.6875</v>
      </c>
      <c r="F66" s="67">
        <f t="shared" si="1"/>
        <v>40018.6875</v>
      </c>
    </row>
    <row r="67" spans="1:6">
      <c r="A67">
        <v>0</v>
      </c>
      <c r="B67" s="21"/>
      <c r="C67" s="42"/>
      <c r="D67" s="47" t="e">
        <f>+VLOOKUP($B67,Hoja1!$A$1:$F$678,5,FALSE)</f>
        <v>#N/A</v>
      </c>
      <c r="E67" s="47">
        <f t="shared" si="0"/>
        <v>0</v>
      </c>
      <c r="F67" s="67" t="str">
        <f t="shared" si="1"/>
        <v>-</v>
      </c>
    </row>
    <row r="68" spans="1:6" ht="17.25" thickBot="1">
      <c r="A68">
        <v>0</v>
      </c>
      <c r="B68" s="21"/>
      <c r="C68" s="43"/>
      <c r="D68" s="47" t="e">
        <f>+VLOOKUP($B68,Hoja1!$A$1:$F$678,5,FALSE)</f>
        <v>#N/A</v>
      </c>
      <c r="E68" s="47">
        <f t="shared" si="0"/>
        <v>0</v>
      </c>
      <c r="F68" s="67" t="str">
        <f t="shared" si="1"/>
        <v>-</v>
      </c>
    </row>
    <row r="69" spans="1:6" ht="17.25" thickBot="1">
      <c r="A69">
        <v>0</v>
      </c>
      <c r="B69" s="63"/>
      <c r="C69" s="11"/>
      <c r="D69" s="47" t="e">
        <f>+VLOOKUP($B69,Hoja1!$A$1:$F$678,5,FALSE)</f>
        <v>#N/A</v>
      </c>
      <c r="E69" s="47">
        <f t="shared" si="0"/>
        <v>0</v>
      </c>
      <c r="F69" s="67" t="str">
        <f t="shared" si="1"/>
        <v>-</v>
      </c>
    </row>
    <row r="70" spans="1:6">
      <c r="A70" t="s">
        <v>55</v>
      </c>
      <c r="B70" s="62"/>
      <c r="C70" s="48">
        <v>40144.333333333336</v>
      </c>
      <c r="D70" s="47" t="e">
        <f>+VLOOKUP($B70,Hoja1!$A$1:$F$678,5,FALSE)</f>
        <v>#N/A</v>
      </c>
      <c r="E70" s="47">
        <f t="shared" si="0"/>
        <v>40144.333333333336</v>
      </c>
      <c r="F70" s="67">
        <f t="shared" si="1"/>
        <v>40144.333333333336</v>
      </c>
    </row>
    <row r="71" spans="1:6">
      <c r="A71" t="s">
        <v>56</v>
      </c>
      <c r="B71" s="62"/>
      <c r="C71" s="49">
        <v>40165.333333333336</v>
      </c>
      <c r="D71" s="47" t="e">
        <f>+VLOOKUP($B71,Hoja1!$A$1:$F$678,5,FALSE)</f>
        <v>#N/A</v>
      </c>
      <c r="E71" s="47">
        <f t="shared" si="0"/>
        <v>40165.333333333336</v>
      </c>
      <c r="F71" s="67">
        <f t="shared" si="1"/>
        <v>40165.333333333336</v>
      </c>
    </row>
    <row r="72" spans="1:6">
      <c r="A72">
        <v>0</v>
      </c>
      <c r="B72" s="21"/>
      <c r="C72" s="42"/>
      <c r="D72" s="47" t="e">
        <f>+VLOOKUP($B72,Hoja1!$A$1:$F$678,5,FALSE)</f>
        <v>#N/A</v>
      </c>
      <c r="E72" s="47">
        <f t="shared" si="0"/>
        <v>0</v>
      </c>
      <c r="F72" s="67" t="str">
        <f t="shared" si="1"/>
        <v>-</v>
      </c>
    </row>
    <row r="73" spans="1:6">
      <c r="A73">
        <v>0</v>
      </c>
      <c r="B73" s="21"/>
      <c r="C73" s="42"/>
      <c r="D73" s="47" t="e">
        <f>+VLOOKUP($B73,Hoja1!$A$1:$F$678,5,FALSE)</f>
        <v>#N/A</v>
      </c>
      <c r="E73" s="47">
        <f t="shared" ref="E73:E136" si="2">+IFERROR(D73,C73)</f>
        <v>0</v>
      </c>
      <c r="F73" s="67" t="str">
        <f t="shared" si="1"/>
        <v>-</v>
      </c>
    </row>
    <row r="74" spans="1:6" ht="17.25" thickBot="1">
      <c r="A74">
        <v>0</v>
      </c>
      <c r="B74" s="39"/>
      <c r="C74" s="43"/>
      <c r="D74" s="47" t="e">
        <f>+VLOOKUP($B74,Hoja1!$A$1:$F$678,5,FALSE)</f>
        <v>#N/A</v>
      </c>
      <c r="E74" s="47">
        <f t="shared" si="2"/>
        <v>0</v>
      </c>
      <c r="F74" s="67" t="str">
        <f t="shared" ref="F74:F137" si="3">+IF(E74&gt;0,E74,"-")</f>
        <v>-</v>
      </c>
    </row>
    <row r="75" spans="1:6" ht="17.25" thickBot="1">
      <c r="A75">
        <v>0</v>
      </c>
      <c r="B75" s="63"/>
      <c r="C75" s="11"/>
      <c r="D75" s="47" t="e">
        <f>+VLOOKUP($B75,Hoja1!$A$1:$F$678,5,FALSE)</f>
        <v>#N/A</v>
      </c>
      <c r="E75" s="47">
        <f t="shared" si="2"/>
        <v>0</v>
      </c>
      <c r="F75" s="67" t="str">
        <f t="shared" si="3"/>
        <v>-</v>
      </c>
    </row>
    <row r="76" spans="1:6">
      <c r="A76" t="s">
        <v>57</v>
      </c>
      <c r="B76" s="62" t="s">
        <v>58</v>
      </c>
      <c r="C76" s="48">
        <v>40134.333333333336</v>
      </c>
      <c r="D76" s="47">
        <f>+VLOOKUP($B76,Hoja1!$A$1:$F$678,5,FALSE)</f>
        <v>40116.791666666664</v>
      </c>
      <c r="E76" s="47">
        <f t="shared" si="2"/>
        <v>40116.791666666664</v>
      </c>
      <c r="F76" s="67">
        <f t="shared" si="3"/>
        <v>40116.791666666664</v>
      </c>
    </row>
    <row r="77" spans="1:6">
      <c r="A77" t="s">
        <v>59</v>
      </c>
      <c r="B77" s="62" t="s">
        <v>58</v>
      </c>
      <c r="C77" s="49">
        <v>40134.333333333336</v>
      </c>
      <c r="D77" s="47">
        <f>+VLOOKUP($B77,Hoja1!$A$1:$F$678,5,FALSE)</f>
        <v>40116.791666666664</v>
      </c>
      <c r="E77" s="47">
        <f t="shared" si="2"/>
        <v>40116.791666666664</v>
      </c>
      <c r="F77" s="67">
        <f t="shared" si="3"/>
        <v>40116.791666666664</v>
      </c>
    </row>
    <row r="78" spans="1:6">
      <c r="A78" t="s">
        <v>60</v>
      </c>
      <c r="B78" s="62" t="s">
        <v>58</v>
      </c>
      <c r="C78" s="49">
        <v>40134.333333333336</v>
      </c>
      <c r="D78" s="47">
        <f>+VLOOKUP($B78,Hoja1!$A$1:$F$678,5,FALSE)</f>
        <v>40116.791666666664</v>
      </c>
      <c r="E78" s="47">
        <f t="shared" si="2"/>
        <v>40116.791666666664</v>
      </c>
      <c r="F78" s="67">
        <f t="shared" si="3"/>
        <v>40116.791666666664</v>
      </c>
    </row>
    <row r="79" spans="1:6">
      <c r="A79" t="s">
        <v>61</v>
      </c>
      <c r="B79" s="62" t="s">
        <v>58</v>
      </c>
      <c r="C79" s="49">
        <v>40134.333333333336</v>
      </c>
      <c r="D79" s="47">
        <f>+VLOOKUP($B79,Hoja1!$A$1:$F$678,5,FALSE)</f>
        <v>40116.791666666664</v>
      </c>
      <c r="E79" s="47">
        <f t="shared" si="2"/>
        <v>40116.791666666664</v>
      </c>
      <c r="F79" s="67">
        <f t="shared" si="3"/>
        <v>40116.791666666664</v>
      </c>
    </row>
    <row r="80" spans="1:6">
      <c r="A80">
        <v>0</v>
      </c>
      <c r="B80" s="21"/>
      <c r="C80" s="42"/>
      <c r="D80" s="47" t="e">
        <f>+VLOOKUP($B80,Hoja1!$A$1:$F$678,5,FALSE)</f>
        <v>#N/A</v>
      </c>
      <c r="E80" s="47">
        <f t="shared" si="2"/>
        <v>0</v>
      </c>
      <c r="F80" s="67" t="str">
        <f t="shared" si="3"/>
        <v>-</v>
      </c>
    </row>
    <row r="81" spans="1:6" ht="17.25" thickBot="1">
      <c r="A81">
        <v>0</v>
      </c>
      <c r="B81" s="39"/>
      <c r="C81" s="43"/>
      <c r="D81" s="47" t="e">
        <f>+VLOOKUP($B81,Hoja1!$A$1:$F$678,5,FALSE)</f>
        <v>#N/A</v>
      </c>
      <c r="E81" s="47">
        <f t="shared" si="2"/>
        <v>0</v>
      </c>
      <c r="F81" s="67" t="str">
        <f t="shared" si="3"/>
        <v>-</v>
      </c>
    </row>
    <row r="82" spans="1:6" ht="17.25" thickBot="1">
      <c r="A82">
        <v>0</v>
      </c>
      <c r="B82" s="63"/>
      <c r="C82" s="11"/>
      <c r="D82" s="47" t="e">
        <f>+VLOOKUP($B82,Hoja1!$A$1:$F$678,5,FALSE)</f>
        <v>#N/A</v>
      </c>
      <c r="E82" s="47">
        <f t="shared" si="2"/>
        <v>0</v>
      </c>
      <c r="F82" s="67" t="str">
        <f t="shared" si="3"/>
        <v>-</v>
      </c>
    </row>
    <row r="83" spans="1:6">
      <c r="A83" t="s">
        <v>62</v>
      </c>
      <c r="B83" s="62" t="s">
        <v>63</v>
      </c>
      <c r="C83" s="48">
        <v>40099.333333333336</v>
      </c>
      <c r="D83" s="47">
        <f>+VLOOKUP($B83,Hoja1!$A$1:$F$678,5,FALSE)</f>
        <v>40099.791666666664</v>
      </c>
      <c r="E83" s="47">
        <f t="shared" si="2"/>
        <v>40099.791666666664</v>
      </c>
      <c r="F83" s="67">
        <f t="shared" si="3"/>
        <v>40099.791666666664</v>
      </c>
    </row>
    <row r="84" spans="1:6">
      <c r="A84" t="s">
        <v>64</v>
      </c>
      <c r="B84" s="62" t="s">
        <v>63</v>
      </c>
      <c r="C84" s="49">
        <v>40099.333333333336</v>
      </c>
      <c r="D84" s="47">
        <f>+VLOOKUP($B84,Hoja1!$A$1:$F$678,5,FALSE)</f>
        <v>40099.791666666664</v>
      </c>
      <c r="E84" s="47">
        <f t="shared" si="2"/>
        <v>40099.791666666664</v>
      </c>
      <c r="F84" s="67">
        <f t="shared" si="3"/>
        <v>40099.791666666664</v>
      </c>
    </row>
    <row r="85" spans="1:6">
      <c r="A85" t="s">
        <v>65</v>
      </c>
      <c r="B85" s="62" t="s">
        <v>63</v>
      </c>
      <c r="C85" s="49">
        <v>40057.333333333336</v>
      </c>
      <c r="D85" s="47">
        <f>+VLOOKUP($B85,Hoja1!$A$1:$F$678,5,FALSE)</f>
        <v>40099.791666666664</v>
      </c>
      <c r="E85" s="47">
        <f t="shared" si="2"/>
        <v>40099.791666666664</v>
      </c>
      <c r="F85" s="67">
        <f t="shared" si="3"/>
        <v>40099.791666666664</v>
      </c>
    </row>
    <row r="86" spans="1:6">
      <c r="A86" t="s">
        <v>66</v>
      </c>
      <c r="B86" s="62" t="s">
        <v>63</v>
      </c>
      <c r="C86" s="49">
        <v>40071.333333333336</v>
      </c>
      <c r="D86" s="47">
        <f>+VLOOKUP($B86,Hoja1!$A$1:$F$678,5,FALSE)</f>
        <v>40099.791666666664</v>
      </c>
      <c r="E86" s="47">
        <f t="shared" si="2"/>
        <v>40099.791666666664</v>
      </c>
      <c r="F86" s="67">
        <f t="shared" si="3"/>
        <v>40099.791666666664</v>
      </c>
    </row>
    <row r="87" spans="1:6">
      <c r="A87" t="s">
        <v>67</v>
      </c>
      <c r="B87" s="62" t="s">
        <v>63</v>
      </c>
      <c r="C87" s="49">
        <v>40099.333333333336</v>
      </c>
      <c r="D87" s="47">
        <f>+VLOOKUP($B87,Hoja1!$A$1:$F$678,5,FALSE)</f>
        <v>40099.791666666664</v>
      </c>
      <c r="E87" s="47">
        <f t="shared" si="2"/>
        <v>40099.791666666664</v>
      </c>
      <c r="F87" s="67">
        <f t="shared" si="3"/>
        <v>40099.791666666664</v>
      </c>
    </row>
    <row r="88" spans="1:6" ht="17.25" thickBot="1">
      <c r="A88">
        <v>0</v>
      </c>
      <c r="B88" s="39"/>
      <c r="C88" s="43"/>
      <c r="D88" s="47" t="e">
        <f>+VLOOKUP($B88,Hoja1!$A$1:$F$678,5,FALSE)</f>
        <v>#N/A</v>
      </c>
      <c r="E88" s="47">
        <f t="shared" si="2"/>
        <v>0</v>
      </c>
      <c r="F88" s="67" t="str">
        <f t="shared" si="3"/>
        <v>-</v>
      </c>
    </row>
    <row r="89" spans="1:6" ht="17.25" thickBot="1">
      <c r="A89">
        <v>0</v>
      </c>
      <c r="B89" s="63"/>
      <c r="C89" s="11"/>
      <c r="D89" s="47" t="e">
        <f>+VLOOKUP($B89,Hoja1!$A$1:$F$678,5,FALSE)</f>
        <v>#N/A</v>
      </c>
      <c r="E89" s="47">
        <f t="shared" si="2"/>
        <v>0</v>
      </c>
      <c r="F89" s="67" t="str">
        <f t="shared" si="3"/>
        <v>-</v>
      </c>
    </row>
    <row r="90" spans="1:6">
      <c r="A90" t="s">
        <v>68</v>
      </c>
      <c r="B90" s="62" t="s">
        <v>69</v>
      </c>
      <c r="C90" s="48">
        <v>40225.333333333336</v>
      </c>
      <c r="D90" s="47">
        <f>+VLOOKUP($B90,Hoja1!$A$1:$F$678,5,FALSE)</f>
        <v>40210.791666666664</v>
      </c>
      <c r="E90" s="47">
        <f t="shared" si="2"/>
        <v>40210.791666666664</v>
      </c>
      <c r="F90" s="67">
        <f t="shared" si="3"/>
        <v>40210.791666666664</v>
      </c>
    </row>
    <row r="91" spans="1:6">
      <c r="A91" t="s">
        <v>70</v>
      </c>
      <c r="B91" s="62" t="s">
        <v>69</v>
      </c>
      <c r="C91" s="49">
        <v>40021.333333333336</v>
      </c>
      <c r="D91" s="47">
        <f>+VLOOKUP($B91,Hoja1!$A$1:$F$678,5,FALSE)</f>
        <v>40210.791666666664</v>
      </c>
      <c r="E91" s="47">
        <f t="shared" si="2"/>
        <v>40210.791666666664</v>
      </c>
      <c r="F91" s="67">
        <f t="shared" si="3"/>
        <v>40210.791666666664</v>
      </c>
    </row>
    <row r="92" spans="1:6">
      <c r="A92" t="s">
        <v>71</v>
      </c>
      <c r="B92" s="62" t="s">
        <v>69</v>
      </c>
      <c r="C92" s="49">
        <v>40169.333333333336</v>
      </c>
      <c r="D92" s="47">
        <f>+VLOOKUP($B92,Hoja1!$A$1:$F$678,5,FALSE)</f>
        <v>40210.791666666664</v>
      </c>
      <c r="E92" s="47">
        <f t="shared" si="2"/>
        <v>40210.791666666664</v>
      </c>
      <c r="F92" s="67">
        <f t="shared" si="3"/>
        <v>40210.791666666664</v>
      </c>
    </row>
    <row r="93" spans="1:6">
      <c r="A93">
        <v>0</v>
      </c>
      <c r="B93" s="21"/>
      <c r="C93" s="42"/>
      <c r="D93" s="47" t="e">
        <f>+VLOOKUP($B93,Hoja1!$A$1:$F$678,5,FALSE)</f>
        <v>#N/A</v>
      </c>
      <c r="E93" s="47">
        <f t="shared" si="2"/>
        <v>0</v>
      </c>
      <c r="F93" s="67" t="str">
        <f t="shared" si="3"/>
        <v>-</v>
      </c>
    </row>
    <row r="94" spans="1:6" ht="17.25" thickBot="1">
      <c r="A94">
        <v>0</v>
      </c>
      <c r="B94" s="39"/>
      <c r="C94" s="43"/>
      <c r="D94" s="47" t="e">
        <f>+VLOOKUP($B94,Hoja1!$A$1:$F$678,5,FALSE)</f>
        <v>#N/A</v>
      </c>
      <c r="E94" s="47">
        <f t="shared" si="2"/>
        <v>0</v>
      </c>
      <c r="F94" s="67" t="str">
        <f t="shared" si="3"/>
        <v>-</v>
      </c>
    </row>
    <row r="95" spans="1:6" ht="17.25" thickBot="1">
      <c r="A95">
        <v>0</v>
      </c>
      <c r="B95" s="63"/>
      <c r="C95" s="11"/>
      <c r="D95" s="47" t="e">
        <f>+VLOOKUP($B95,Hoja1!$A$1:$F$678,5,FALSE)</f>
        <v>#N/A</v>
      </c>
      <c r="E95" s="47">
        <f t="shared" si="2"/>
        <v>0</v>
      </c>
      <c r="F95" s="67" t="str">
        <f t="shared" si="3"/>
        <v>-</v>
      </c>
    </row>
    <row r="96" spans="1:6">
      <c r="A96">
        <v>0</v>
      </c>
      <c r="B96" s="32"/>
      <c r="C96" s="1"/>
      <c r="D96" s="47" t="e">
        <f>+VLOOKUP($B96,Hoja1!$A$1:$F$678,5,FALSE)</f>
        <v>#N/A</v>
      </c>
      <c r="E96" s="47">
        <f t="shared" si="2"/>
        <v>0</v>
      </c>
      <c r="F96" s="67" t="str">
        <f t="shared" si="3"/>
        <v>-</v>
      </c>
    </row>
    <row r="97" spans="1:6">
      <c r="A97">
        <v>0</v>
      </c>
      <c r="B97" s="21"/>
      <c r="C97" s="2"/>
      <c r="D97" s="47" t="e">
        <f>+VLOOKUP($B97,Hoja1!$A$1:$F$678,5,FALSE)</f>
        <v>#N/A</v>
      </c>
      <c r="E97" s="47">
        <f t="shared" si="2"/>
        <v>0</v>
      </c>
      <c r="F97" s="67" t="str">
        <f t="shared" si="3"/>
        <v>-</v>
      </c>
    </row>
    <row r="98" spans="1:6" ht="17.25" thickBot="1">
      <c r="A98">
        <v>0</v>
      </c>
      <c r="B98" s="39"/>
      <c r="C98" s="9"/>
      <c r="D98" s="47" t="e">
        <f>+VLOOKUP($B98,Hoja1!$A$1:$F$678,5,FALSE)</f>
        <v>#N/A</v>
      </c>
      <c r="E98" s="47">
        <f t="shared" si="2"/>
        <v>0</v>
      </c>
      <c r="F98" s="67" t="str">
        <f t="shared" si="3"/>
        <v>-</v>
      </c>
    </row>
    <row r="99" spans="1:6" ht="17.25" thickBot="1">
      <c r="A99">
        <v>0</v>
      </c>
      <c r="B99" s="63"/>
      <c r="C99" s="11"/>
      <c r="D99" s="47" t="e">
        <f>+VLOOKUP($B99,Hoja1!$A$1:$F$678,5,FALSE)</f>
        <v>#N/A</v>
      </c>
      <c r="E99" s="47">
        <f t="shared" si="2"/>
        <v>0</v>
      </c>
      <c r="F99" s="67" t="str">
        <f t="shared" si="3"/>
        <v>-</v>
      </c>
    </row>
    <row r="100" spans="1:6">
      <c r="A100" t="s">
        <v>72</v>
      </c>
      <c r="B100" s="62" t="s">
        <v>73</v>
      </c>
      <c r="C100" s="48">
        <v>39916.333333333336</v>
      </c>
      <c r="D100" s="47">
        <f>+VLOOKUP($B100,Hoja1!$A$1:$F$678,5,FALSE)</f>
        <v>40078.791666666664</v>
      </c>
      <c r="E100" s="47">
        <f t="shared" si="2"/>
        <v>40078.791666666664</v>
      </c>
      <c r="F100" s="67">
        <f t="shared" si="3"/>
        <v>40078.791666666664</v>
      </c>
    </row>
    <row r="101" spans="1:6">
      <c r="A101" t="s">
        <v>74</v>
      </c>
      <c r="B101" s="62" t="s">
        <v>75</v>
      </c>
      <c r="C101" s="49">
        <v>39916.333333333336</v>
      </c>
      <c r="D101" s="47">
        <f>+VLOOKUP($B101,Hoja1!$A$1:$F$678,5,FALSE)</f>
        <v>40113.6875</v>
      </c>
      <c r="E101" s="47">
        <f t="shared" si="2"/>
        <v>40113.6875</v>
      </c>
      <c r="F101" s="67">
        <f t="shared" si="3"/>
        <v>40113.6875</v>
      </c>
    </row>
    <row r="102" spans="1:6">
      <c r="A102" t="s">
        <v>76</v>
      </c>
      <c r="B102" s="62" t="s">
        <v>77</v>
      </c>
      <c r="C102" s="49">
        <v>40183.333333333336</v>
      </c>
      <c r="D102" s="47">
        <f>+VLOOKUP($B102,Hoja1!$A$1:$F$678,5,FALSE)</f>
        <v>40180.791666666664</v>
      </c>
      <c r="E102" s="47">
        <f t="shared" si="2"/>
        <v>40180.791666666664</v>
      </c>
      <c r="F102" s="67">
        <f t="shared" si="3"/>
        <v>40180.791666666664</v>
      </c>
    </row>
    <row r="103" spans="1:6">
      <c r="A103" t="s">
        <v>78</v>
      </c>
      <c r="B103" s="62" t="s">
        <v>79</v>
      </c>
      <c r="C103" s="49">
        <v>40183.333333333336</v>
      </c>
      <c r="D103" s="47">
        <f>+VLOOKUP($B103,Hoja1!$A$1:$F$678,5,FALSE)</f>
        <v>40180.791666666664</v>
      </c>
      <c r="E103" s="47">
        <f t="shared" si="2"/>
        <v>40180.791666666664</v>
      </c>
      <c r="F103" s="67">
        <f t="shared" si="3"/>
        <v>40180.791666666664</v>
      </c>
    </row>
    <row r="104" spans="1:6">
      <c r="A104" t="s">
        <v>80</v>
      </c>
      <c r="B104" s="62" t="s">
        <v>81</v>
      </c>
      <c r="C104" s="49">
        <v>40197.333333333336</v>
      </c>
      <c r="D104" s="47">
        <f>+VLOOKUP($B104,Hoja1!$A$1:$F$678,5,FALSE)</f>
        <v>40210.791666666664</v>
      </c>
      <c r="E104" s="47">
        <f t="shared" si="2"/>
        <v>40210.791666666664</v>
      </c>
      <c r="F104" s="67">
        <f t="shared" si="3"/>
        <v>40210.791666666664</v>
      </c>
    </row>
    <row r="105" spans="1:6">
      <c r="A105" t="s">
        <v>82</v>
      </c>
      <c r="B105" s="62" t="s">
        <v>83</v>
      </c>
      <c r="C105" s="49">
        <v>39944.333333333336</v>
      </c>
      <c r="D105" s="47">
        <f>+VLOOKUP($B105,Hoja1!$A$1:$F$678,5,FALSE)</f>
        <v>40078.791666666664</v>
      </c>
      <c r="E105" s="47">
        <f t="shared" si="2"/>
        <v>40078.791666666664</v>
      </c>
      <c r="F105" s="67">
        <f t="shared" si="3"/>
        <v>40078.791666666664</v>
      </c>
    </row>
    <row r="106" spans="1:6">
      <c r="A106" t="s">
        <v>84</v>
      </c>
      <c r="B106" s="62"/>
      <c r="C106" s="49">
        <v>39909.333333333336</v>
      </c>
      <c r="D106" s="47" t="e">
        <f>+VLOOKUP($B106,Hoja1!$A$1:$F$678,5,FALSE)</f>
        <v>#N/A</v>
      </c>
      <c r="E106" s="47">
        <f t="shared" si="2"/>
        <v>39909.333333333336</v>
      </c>
      <c r="F106" s="67">
        <f t="shared" si="3"/>
        <v>39909.333333333336</v>
      </c>
    </row>
    <row r="107" spans="1:6">
      <c r="A107" t="s">
        <v>85</v>
      </c>
      <c r="B107" s="62"/>
      <c r="C107" s="49">
        <v>39818.333333333336</v>
      </c>
      <c r="D107" s="47" t="e">
        <f>+VLOOKUP($B107,Hoja1!$A$1:$F$678,5,FALSE)</f>
        <v>#N/A</v>
      </c>
      <c r="E107" s="47">
        <f t="shared" si="2"/>
        <v>39818.333333333336</v>
      </c>
      <c r="F107" s="67">
        <f t="shared" si="3"/>
        <v>39818.333333333336</v>
      </c>
    </row>
    <row r="108" spans="1:6">
      <c r="A108">
        <v>0</v>
      </c>
      <c r="B108" s="21"/>
      <c r="C108" s="42"/>
      <c r="D108" s="47" t="e">
        <f>+VLOOKUP($B108,Hoja1!$A$1:$F$678,5,FALSE)</f>
        <v>#N/A</v>
      </c>
      <c r="E108" s="47">
        <f t="shared" si="2"/>
        <v>0</v>
      </c>
      <c r="F108" s="67" t="str">
        <f t="shared" si="3"/>
        <v>-</v>
      </c>
    </row>
    <row r="109" spans="1:6">
      <c r="A109">
        <v>0</v>
      </c>
      <c r="B109" s="21"/>
      <c r="C109" s="42"/>
      <c r="D109" s="47" t="e">
        <f>+VLOOKUP($B109,Hoja1!$A$1:$F$678,5,FALSE)</f>
        <v>#N/A</v>
      </c>
      <c r="E109" s="47">
        <f t="shared" si="2"/>
        <v>0</v>
      </c>
      <c r="F109" s="67" t="str">
        <f t="shared" si="3"/>
        <v>-</v>
      </c>
    </row>
    <row r="110" spans="1:6">
      <c r="A110">
        <v>0</v>
      </c>
      <c r="B110" s="21"/>
      <c r="C110" s="42"/>
      <c r="D110" s="47" t="e">
        <f>+VLOOKUP($B110,Hoja1!$A$1:$F$678,5,FALSE)</f>
        <v>#N/A</v>
      </c>
      <c r="E110" s="47">
        <f t="shared" si="2"/>
        <v>0</v>
      </c>
      <c r="F110" s="67" t="str">
        <f t="shared" si="3"/>
        <v>-</v>
      </c>
    </row>
    <row r="111" spans="1:6">
      <c r="A111">
        <v>0</v>
      </c>
      <c r="B111" s="21"/>
      <c r="C111" s="42"/>
      <c r="D111" s="47" t="e">
        <f>+VLOOKUP($B111,Hoja1!$A$1:$F$678,5,FALSE)</f>
        <v>#N/A</v>
      </c>
      <c r="E111" s="47">
        <f t="shared" si="2"/>
        <v>0</v>
      </c>
      <c r="F111" s="67" t="str">
        <f t="shared" si="3"/>
        <v>-</v>
      </c>
    </row>
    <row r="112" spans="1:6" ht="17.25" thickBot="1">
      <c r="A112">
        <v>0</v>
      </c>
      <c r="B112" s="21"/>
      <c r="C112" s="43"/>
      <c r="D112" s="47" t="e">
        <f>+VLOOKUP($B112,Hoja1!$A$1:$F$678,5,FALSE)</f>
        <v>#N/A</v>
      </c>
      <c r="E112" s="47">
        <f t="shared" si="2"/>
        <v>0</v>
      </c>
      <c r="F112" s="67" t="str">
        <f t="shared" si="3"/>
        <v>-</v>
      </c>
    </row>
    <row r="113" spans="1:6" ht="17.25" thickBot="1">
      <c r="A113">
        <v>0</v>
      </c>
      <c r="B113" s="63"/>
      <c r="C113" s="11"/>
      <c r="D113" s="47" t="e">
        <f>+VLOOKUP($B113,Hoja1!$A$1:$F$678,5,FALSE)</f>
        <v>#N/A</v>
      </c>
      <c r="E113" s="47">
        <f t="shared" si="2"/>
        <v>0</v>
      </c>
      <c r="F113" s="67" t="str">
        <f t="shared" si="3"/>
        <v>-</v>
      </c>
    </row>
    <row r="114" spans="1:6">
      <c r="A114" t="s">
        <v>86</v>
      </c>
      <c r="B114" s="62" t="s">
        <v>87</v>
      </c>
      <c r="C114" s="48">
        <v>40169.333333333336</v>
      </c>
      <c r="D114" s="47">
        <f>+VLOOKUP($B114,Hoja1!$A$1:$F$678,5,FALSE)</f>
        <v>40137.791666666664</v>
      </c>
      <c r="E114" s="47">
        <f t="shared" si="2"/>
        <v>40137.791666666664</v>
      </c>
      <c r="F114" s="67">
        <f t="shared" si="3"/>
        <v>40137.791666666664</v>
      </c>
    </row>
    <row r="115" spans="1:6">
      <c r="A115" t="s">
        <v>88</v>
      </c>
      <c r="B115" s="62" t="s">
        <v>89</v>
      </c>
      <c r="C115" s="49">
        <v>39930.333333333336</v>
      </c>
      <c r="D115" s="47">
        <f>+VLOOKUP($B115,Hoja1!$A$1:$F$678,5,FALSE)</f>
        <v>39955.6875</v>
      </c>
      <c r="E115" s="47">
        <f t="shared" si="2"/>
        <v>39955.6875</v>
      </c>
      <c r="F115" s="67">
        <f t="shared" si="3"/>
        <v>39955.6875</v>
      </c>
    </row>
    <row r="116" spans="1:6">
      <c r="A116">
        <v>0</v>
      </c>
      <c r="B116" s="21"/>
      <c r="C116" s="42"/>
      <c r="D116" s="47" t="e">
        <f>+VLOOKUP($B116,Hoja1!$A$1:$F$678,5,FALSE)</f>
        <v>#N/A</v>
      </c>
      <c r="E116" s="47">
        <f t="shared" si="2"/>
        <v>0</v>
      </c>
      <c r="F116" s="67" t="str">
        <f t="shared" si="3"/>
        <v>-</v>
      </c>
    </row>
    <row r="117" spans="1:6">
      <c r="A117">
        <v>0</v>
      </c>
      <c r="B117" s="21"/>
      <c r="C117" s="42"/>
      <c r="D117" s="47" t="e">
        <f>+VLOOKUP($B117,Hoja1!$A$1:$F$678,5,FALSE)</f>
        <v>#N/A</v>
      </c>
      <c r="E117" s="47">
        <f t="shared" si="2"/>
        <v>0</v>
      </c>
      <c r="F117" s="67" t="str">
        <f t="shared" si="3"/>
        <v>-</v>
      </c>
    </row>
    <row r="118" spans="1:6" ht="17.25" thickBot="1">
      <c r="A118">
        <v>0</v>
      </c>
      <c r="B118" s="39"/>
      <c r="C118" s="43"/>
      <c r="D118" s="47" t="e">
        <f>+VLOOKUP($B118,Hoja1!$A$1:$F$678,5,FALSE)</f>
        <v>#N/A</v>
      </c>
      <c r="E118" s="47">
        <f t="shared" si="2"/>
        <v>0</v>
      </c>
      <c r="F118" s="67" t="str">
        <f t="shared" si="3"/>
        <v>-</v>
      </c>
    </row>
    <row r="119" spans="1:6" ht="17.25" thickBot="1">
      <c r="A119">
        <v>0</v>
      </c>
      <c r="B119" s="63"/>
      <c r="C119" s="11"/>
      <c r="D119" s="47" t="e">
        <f>+VLOOKUP($B119,Hoja1!$A$1:$F$678,5,FALSE)</f>
        <v>#N/A</v>
      </c>
      <c r="E119" s="47">
        <f t="shared" si="2"/>
        <v>0</v>
      </c>
      <c r="F119" s="67" t="str">
        <f t="shared" si="3"/>
        <v>-</v>
      </c>
    </row>
    <row r="120" spans="1:6">
      <c r="A120" t="s">
        <v>90</v>
      </c>
      <c r="B120" s="32"/>
      <c r="C120" s="1">
        <v>39902</v>
      </c>
      <c r="D120" s="47" t="e">
        <f>+VLOOKUP($B120,Hoja1!$A$1:$F$678,5,FALSE)</f>
        <v>#N/A</v>
      </c>
      <c r="E120" s="47">
        <f t="shared" si="2"/>
        <v>39902</v>
      </c>
      <c r="F120" s="67">
        <f t="shared" si="3"/>
        <v>39902</v>
      </c>
    </row>
    <row r="121" spans="1:6">
      <c r="A121" t="s">
        <v>91</v>
      </c>
      <c r="B121" s="21"/>
      <c r="C121" s="2">
        <v>39895</v>
      </c>
      <c r="D121" s="47" t="e">
        <f>+VLOOKUP($B121,Hoja1!$A$1:$F$678,5,FALSE)</f>
        <v>#N/A</v>
      </c>
      <c r="E121" s="47">
        <f t="shared" si="2"/>
        <v>39895</v>
      </c>
      <c r="F121" s="67">
        <f t="shared" si="3"/>
        <v>39895</v>
      </c>
    </row>
    <row r="122" spans="1:6">
      <c r="A122" t="s">
        <v>92</v>
      </c>
      <c r="B122" s="21"/>
      <c r="C122" s="2">
        <v>39902</v>
      </c>
      <c r="D122" s="47" t="e">
        <f>+VLOOKUP($B122,Hoja1!$A$1:$F$678,5,FALSE)</f>
        <v>#N/A</v>
      </c>
      <c r="E122" s="47">
        <f t="shared" si="2"/>
        <v>39902</v>
      </c>
      <c r="F122" s="67">
        <f t="shared" si="3"/>
        <v>39902</v>
      </c>
    </row>
    <row r="123" spans="1:6">
      <c r="A123">
        <v>0</v>
      </c>
      <c r="B123" s="21"/>
      <c r="C123" s="2"/>
      <c r="D123" s="47" t="e">
        <f>+VLOOKUP($B123,Hoja1!$A$1:$F$678,5,FALSE)</f>
        <v>#N/A</v>
      </c>
      <c r="E123" s="47">
        <f t="shared" si="2"/>
        <v>0</v>
      </c>
      <c r="F123" s="67" t="str">
        <f t="shared" si="3"/>
        <v>-</v>
      </c>
    </row>
    <row r="124" spans="1:6">
      <c r="A124">
        <v>0</v>
      </c>
      <c r="B124" s="21"/>
      <c r="C124" s="2"/>
      <c r="D124" s="47" t="e">
        <f>+VLOOKUP($B124,Hoja1!$A$1:$F$678,5,FALSE)</f>
        <v>#N/A</v>
      </c>
      <c r="E124" s="47">
        <f t="shared" si="2"/>
        <v>0</v>
      </c>
      <c r="F124" s="67" t="str">
        <f t="shared" si="3"/>
        <v>-</v>
      </c>
    </row>
    <row r="125" spans="1:6" ht="17.25" thickBot="1">
      <c r="A125">
        <v>0</v>
      </c>
      <c r="B125" s="21"/>
      <c r="C125" s="9"/>
      <c r="D125" s="47" t="e">
        <f>+VLOOKUP($B125,Hoja1!$A$1:$F$678,5,FALSE)</f>
        <v>#N/A</v>
      </c>
      <c r="E125" s="47">
        <f t="shared" si="2"/>
        <v>0</v>
      </c>
      <c r="F125" s="67" t="str">
        <f t="shared" si="3"/>
        <v>-</v>
      </c>
    </row>
    <row r="126" spans="1:6" ht="17.25" thickBot="1">
      <c r="A126">
        <v>0</v>
      </c>
      <c r="B126" s="63"/>
      <c r="C126" s="11"/>
      <c r="D126" s="47" t="e">
        <f>+VLOOKUP($B126,Hoja1!$A$1:$F$678,5,FALSE)</f>
        <v>#N/A</v>
      </c>
      <c r="E126" s="47">
        <f t="shared" si="2"/>
        <v>0</v>
      </c>
      <c r="F126" s="67" t="str">
        <f t="shared" si="3"/>
        <v>-</v>
      </c>
    </row>
    <row r="127" spans="1:6">
      <c r="A127">
        <v>0</v>
      </c>
      <c r="B127" s="23"/>
      <c r="C127" s="1"/>
      <c r="D127" s="47" t="e">
        <f>+VLOOKUP($B127,Hoja1!$A$1:$F$678,5,FALSE)</f>
        <v>#N/A</v>
      </c>
      <c r="E127" s="47">
        <f t="shared" si="2"/>
        <v>0</v>
      </c>
      <c r="F127" s="67" t="str">
        <f t="shared" si="3"/>
        <v>-</v>
      </c>
    </row>
    <row r="128" spans="1:6" ht="17.25" thickBot="1">
      <c r="A128">
        <v>0</v>
      </c>
      <c r="B128" s="64"/>
      <c r="C128" s="9"/>
      <c r="D128" s="47" t="e">
        <f>+VLOOKUP($B128,Hoja1!$A$1:$F$678,5,FALSE)</f>
        <v>#N/A</v>
      </c>
      <c r="E128" s="47">
        <f t="shared" si="2"/>
        <v>0</v>
      </c>
      <c r="F128" s="67" t="str">
        <f t="shared" si="3"/>
        <v>-</v>
      </c>
    </row>
    <row r="129" spans="1:6" ht="17.25" thickBot="1">
      <c r="A129">
        <v>0</v>
      </c>
      <c r="B129" s="63"/>
      <c r="C129" s="11"/>
      <c r="D129" s="47" t="e">
        <f>+VLOOKUP($B129,Hoja1!$A$1:$F$678,5,FALSE)</f>
        <v>#N/A</v>
      </c>
      <c r="E129" s="47">
        <f t="shared" si="2"/>
        <v>0</v>
      </c>
      <c r="F129" s="67" t="str">
        <f t="shared" si="3"/>
        <v>-</v>
      </c>
    </row>
    <row r="130" spans="1:6" ht="17.25" thickBot="1">
      <c r="A130">
        <v>0</v>
      </c>
      <c r="B130" s="17"/>
      <c r="C130" s="5"/>
      <c r="D130" s="47" t="e">
        <f>+VLOOKUP($B130,Hoja1!$A$1:$F$678,5,FALSE)</f>
        <v>#N/A</v>
      </c>
      <c r="E130" s="47">
        <f t="shared" si="2"/>
        <v>0</v>
      </c>
      <c r="F130" s="67" t="str">
        <f t="shared" si="3"/>
        <v>-</v>
      </c>
    </row>
    <row r="131" spans="1:6" ht="17.25" thickBot="1">
      <c r="A131">
        <v>0</v>
      </c>
      <c r="B131" s="60"/>
      <c r="C131" s="6"/>
      <c r="D131" s="47" t="e">
        <f>+VLOOKUP($B131,Hoja1!$A$1:$F$678,5,FALSE)</f>
        <v>#N/A</v>
      </c>
      <c r="E131" s="47">
        <f t="shared" si="2"/>
        <v>0</v>
      </c>
      <c r="F131" s="67" t="str">
        <f t="shared" si="3"/>
        <v>-</v>
      </c>
    </row>
    <row r="132" spans="1:6">
      <c r="A132" t="s">
        <v>93</v>
      </c>
      <c r="B132" s="62" t="s">
        <v>94</v>
      </c>
      <c r="C132" s="48">
        <v>40036.333333333336</v>
      </c>
      <c r="D132" s="47">
        <f>+VLOOKUP($B132,Hoja1!$A$1:$F$678,5,FALSE)</f>
        <v>40064.791666666664</v>
      </c>
      <c r="E132" s="47">
        <f t="shared" si="2"/>
        <v>40064.791666666664</v>
      </c>
      <c r="F132" s="67">
        <f t="shared" si="3"/>
        <v>40064.791666666664</v>
      </c>
    </row>
    <row r="133" spans="1:6">
      <c r="A133" t="s">
        <v>95</v>
      </c>
      <c r="B133" s="62" t="s">
        <v>94</v>
      </c>
      <c r="C133" s="49">
        <v>40036.333333333336</v>
      </c>
      <c r="D133" s="47">
        <f>+VLOOKUP($B133,Hoja1!$A$1:$F$678,5,FALSE)</f>
        <v>40064.791666666664</v>
      </c>
      <c r="E133" s="47">
        <f t="shared" si="2"/>
        <v>40064.791666666664</v>
      </c>
      <c r="F133" s="67">
        <f t="shared" si="3"/>
        <v>40064.791666666664</v>
      </c>
    </row>
    <row r="134" spans="1:6">
      <c r="A134" t="s">
        <v>96</v>
      </c>
      <c r="B134" s="62" t="s">
        <v>94</v>
      </c>
      <c r="C134" s="49">
        <v>40036.333333333336</v>
      </c>
      <c r="D134" s="47">
        <f>+VLOOKUP($B134,Hoja1!$A$1:$F$678,5,FALSE)</f>
        <v>40064.791666666664</v>
      </c>
      <c r="E134" s="47">
        <f t="shared" si="2"/>
        <v>40064.791666666664</v>
      </c>
      <c r="F134" s="67">
        <f t="shared" si="3"/>
        <v>40064.791666666664</v>
      </c>
    </row>
    <row r="135" spans="1:6">
      <c r="A135" t="s">
        <v>97</v>
      </c>
      <c r="B135" s="62" t="s">
        <v>94</v>
      </c>
      <c r="C135" s="49">
        <v>40036.333333333336</v>
      </c>
      <c r="D135" s="47">
        <f>+VLOOKUP($B135,Hoja1!$A$1:$F$678,5,FALSE)</f>
        <v>40064.791666666664</v>
      </c>
      <c r="E135" s="47">
        <f t="shared" si="2"/>
        <v>40064.791666666664</v>
      </c>
      <c r="F135" s="67">
        <f t="shared" si="3"/>
        <v>40064.791666666664</v>
      </c>
    </row>
    <row r="136" spans="1:6">
      <c r="A136" t="s">
        <v>98</v>
      </c>
      <c r="B136" s="62" t="s">
        <v>94</v>
      </c>
      <c r="C136" s="49">
        <v>40036.333333333336</v>
      </c>
      <c r="D136" s="47">
        <f>+VLOOKUP($B136,Hoja1!$A$1:$F$678,5,FALSE)</f>
        <v>40064.791666666664</v>
      </c>
      <c r="E136" s="47">
        <f t="shared" si="2"/>
        <v>40064.791666666664</v>
      </c>
      <c r="F136" s="67">
        <f t="shared" si="3"/>
        <v>40064.791666666664</v>
      </c>
    </row>
    <row r="137" spans="1:6">
      <c r="A137" t="s">
        <v>99</v>
      </c>
      <c r="B137" s="62" t="s">
        <v>94</v>
      </c>
      <c r="C137" s="49">
        <v>40036.333333333336</v>
      </c>
      <c r="D137" s="47">
        <f>+VLOOKUP($B137,Hoja1!$A$1:$F$678,5,FALSE)</f>
        <v>40064.791666666664</v>
      </c>
      <c r="E137" s="47">
        <f t="shared" ref="E137:E200" si="4">+IFERROR(D137,C137)</f>
        <v>40064.791666666664</v>
      </c>
      <c r="F137" s="67">
        <f t="shared" si="3"/>
        <v>40064.791666666664</v>
      </c>
    </row>
    <row r="138" spans="1:6">
      <c r="A138" t="s">
        <v>100</v>
      </c>
      <c r="B138" s="62" t="s">
        <v>94</v>
      </c>
      <c r="C138" s="49">
        <v>40036.333333333336</v>
      </c>
      <c r="D138" s="47">
        <f>+VLOOKUP($B138,Hoja1!$A$1:$F$678,5,FALSE)</f>
        <v>40064.791666666664</v>
      </c>
      <c r="E138" s="47">
        <f t="shared" si="4"/>
        <v>40064.791666666664</v>
      </c>
      <c r="F138" s="67">
        <f t="shared" ref="F138:F201" si="5">+IF(E138&gt;0,E138,"-")</f>
        <v>40064.791666666664</v>
      </c>
    </row>
    <row r="139" spans="1:6">
      <c r="A139" t="s">
        <v>101</v>
      </c>
      <c r="B139" s="62" t="s">
        <v>94</v>
      </c>
      <c r="C139" s="49">
        <v>40036.333333333336</v>
      </c>
      <c r="D139" s="47">
        <f>+VLOOKUP($B139,Hoja1!$A$1:$F$678,5,FALSE)</f>
        <v>40064.791666666664</v>
      </c>
      <c r="E139" s="47">
        <f t="shared" si="4"/>
        <v>40064.791666666664</v>
      </c>
      <c r="F139" s="67">
        <f t="shared" si="5"/>
        <v>40064.791666666664</v>
      </c>
    </row>
    <row r="140" spans="1:6">
      <c r="A140" t="s">
        <v>102</v>
      </c>
      <c r="B140" s="62" t="s">
        <v>94</v>
      </c>
      <c r="C140" s="49">
        <v>40036.333333333336</v>
      </c>
      <c r="D140" s="47">
        <f>+VLOOKUP($B140,Hoja1!$A$1:$F$678,5,FALSE)</f>
        <v>40064.791666666664</v>
      </c>
      <c r="E140" s="47">
        <f t="shared" si="4"/>
        <v>40064.791666666664</v>
      </c>
      <c r="F140" s="67">
        <f t="shared" si="5"/>
        <v>40064.791666666664</v>
      </c>
    </row>
    <row r="141" spans="1:6">
      <c r="A141" t="s">
        <v>103</v>
      </c>
      <c r="B141" s="62" t="s">
        <v>94</v>
      </c>
      <c r="C141" s="49">
        <v>40036.333333333336</v>
      </c>
      <c r="D141" s="47">
        <f>+VLOOKUP($B141,Hoja1!$A$1:$F$678,5,FALSE)</f>
        <v>40064.791666666664</v>
      </c>
      <c r="E141" s="47">
        <f t="shared" si="4"/>
        <v>40064.791666666664</v>
      </c>
      <c r="F141" s="67">
        <f t="shared" si="5"/>
        <v>40064.791666666664</v>
      </c>
    </row>
    <row r="142" spans="1:6">
      <c r="A142" t="s">
        <v>104</v>
      </c>
      <c r="B142" s="62" t="s">
        <v>94</v>
      </c>
      <c r="C142" s="49">
        <v>40036.333333333336</v>
      </c>
      <c r="D142" s="47">
        <f>+VLOOKUP($B142,Hoja1!$A$1:$F$678,5,FALSE)</f>
        <v>40064.791666666664</v>
      </c>
      <c r="E142" s="47">
        <f t="shared" si="4"/>
        <v>40064.791666666664</v>
      </c>
      <c r="F142" s="67">
        <f t="shared" si="5"/>
        <v>40064.791666666664</v>
      </c>
    </row>
    <row r="143" spans="1:6">
      <c r="A143" t="s">
        <v>105</v>
      </c>
      <c r="B143" s="62" t="s">
        <v>94</v>
      </c>
      <c r="C143" s="49">
        <v>40036.333333333336</v>
      </c>
      <c r="D143" s="47">
        <f>+VLOOKUP($B143,Hoja1!$A$1:$F$678,5,FALSE)</f>
        <v>40064.791666666664</v>
      </c>
      <c r="E143" s="47">
        <f t="shared" si="4"/>
        <v>40064.791666666664</v>
      </c>
      <c r="F143" s="67">
        <f t="shared" si="5"/>
        <v>40064.791666666664</v>
      </c>
    </row>
    <row r="144" spans="1:6">
      <c r="A144" t="s">
        <v>106</v>
      </c>
      <c r="B144" s="62" t="s">
        <v>94</v>
      </c>
      <c r="C144" s="49">
        <v>40036.333333333336</v>
      </c>
      <c r="D144" s="47">
        <f>+VLOOKUP($B144,Hoja1!$A$1:$F$678,5,FALSE)</f>
        <v>40064.791666666664</v>
      </c>
      <c r="E144" s="47">
        <f t="shared" si="4"/>
        <v>40064.791666666664</v>
      </c>
      <c r="F144" s="67">
        <f t="shared" si="5"/>
        <v>40064.791666666664</v>
      </c>
    </row>
    <row r="145" spans="1:6">
      <c r="A145" t="s">
        <v>107</v>
      </c>
      <c r="B145" s="62" t="s">
        <v>94</v>
      </c>
      <c r="C145" s="49">
        <v>40036.333333333336</v>
      </c>
      <c r="D145" s="47">
        <f>+VLOOKUP($B145,Hoja1!$A$1:$F$678,5,FALSE)</f>
        <v>40064.791666666664</v>
      </c>
      <c r="E145" s="47">
        <f t="shared" si="4"/>
        <v>40064.791666666664</v>
      </c>
      <c r="F145" s="67">
        <f t="shared" si="5"/>
        <v>40064.791666666664</v>
      </c>
    </row>
    <row r="146" spans="1:6">
      <c r="A146" t="s">
        <v>108</v>
      </c>
      <c r="B146" s="62" t="s">
        <v>94</v>
      </c>
      <c r="C146" s="49">
        <v>40036.333333333336</v>
      </c>
      <c r="D146" s="47">
        <f>+VLOOKUP($B146,Hoja1!$A$1:$F$678,5,FALSE)</f>
        <v>40064.791666666664</v>
      </c>
      <c r="E146" s="47">
        <f t="shared" si="4"/>
        <v>40064.791666666664</v>
      </c>
      <c r="F146" s="67">
        <f t="shared" si="5"/>
        <v>40064.791666666664</v>
      </c>
    </row>
    <row r="147" spans="1:6">
      <c r="A147" t="s">
        <v>109</v>
      </c>
      <c r="B147" s="62" t="s">
        <v>94</v>
      </c>
      <c r="C147" s="49">
        <v>40036.333333333336</v>
      </c>
      <c r="D147" s="47">
        <f>+VLOOKUP($B147,Hoja1!$A$1:$F$678,5,FALSE)</f>
        <v>40064.791666666664</v>
      </c>
      <c r="E147" s="47">
        <f t="shared" si="4"/>
        <v>40064.791666666664</v>
      </c>
      <c r="F147" s="67">
        <f t="shared" si="5"/>
        <v>40064.791666666664</v>
      </c>
    </row>
    <row r="148" spans="1:6">
      <c r="A148" t="s">
        <v>110</v>
      </c>
      <c r="B148" s="62" t="s">
        <v>94</v>
      </c>
      <c r="C148" s="49">
        <v>40036.333333333336</v>
      </c>
      <c r="D148" s="47">
        <f>+VLOOKUP($B148,Hoja1!$A$1:$F$678,5,FALSE)</f>
        <v>40064.791666666664</v>
      </c>
      <c r="E148" s="47">
        <f t="shared" si="4"/>
        <v>40064.791666666664</v>
      </c>
      <c r="F148" s="67">
        <f t="shared" si="5"/>
        <v>40064.791666666664</v>
      </c>
    </row>
    <row r="149" spans="1:6">
      <c r="A149" t="s">
        <v>110</v>
      </c>
      <c r="B149" s="62" t="s">
        <v>94</v>
      </c>
      <c r="C149" s="49">
        <v>40036.333333333336</v>
      </c>
      <c r="D149" s="47">
        <f>+VLOOKUP($B149,Hoja1!$A$1:$F$678,5,FALSE)</f>
        <v>40064.791666666664</v>
      </c>
      <c r="E149" s="47">
        <f t="shared" si="4"/>
        <v>40064.791666666664</v>
      </c>
      <c r="F149" s="67">
        <f t="shared" si="5"/>
        <v>40064.791666666664</v>
      </c>
    </row>
    <row r="150" spans="1:6">
      <c r="A150" t="s">
        <v>111</v>
      </c>
      <c r="B150" s="62" t="s">
        <v>94</v>
      </c>
      <c r="C150" s="49">
        <v>40036.333333333336</v>
      </c>
      <c r="D150" s="47">
        <f>+VLOOKUP($B150,Hoja1!$A$1:$F$678,5,FALSE)</f>
        <v>40064.791666666664</v>
      </c>
      <c r="E150" s="47">
        <f t="shared" si="4"/>
        <v>40064.791666666664</v>
      </c>
      <c r="F150" s="67">
        <f t="shared" si="5"/>
        <v>40064.791666666664</v>
      </c>
    </row>
    <row r="151" spans="1:6">
      <c r="A151" t="s">
        <v>112</v>
      </c>
      <c r="B151" s="62" t="s">
        <v>94</v>
      </c>
      <c r="C151" s="49">
        <v>40050.333333333336</v>
      </c>
      <c r="D151" s="47">
        <f>+VLOOKUP($B151,Hoja1!$A$1:$F$678,5,FALSE)</f>
        <v>40064.791666666664</v>
      </c>
      <c r="E151" s="47">
        <f t="shared" si="4"/>
        <v>40064.791666666664</v>
      </c>
      <c r="F151" s="67">
        <f t="shared" si="5"/>
        <v>40064.791666666664</v>
      </c>
    </row>
    <row r="152" spans="1:6">
      <c r="A152" t="s">
        <v>112</v>
      </c>
      <c r="B152" s="62" t="s">
        <v>94</v>
      </c>
      <c r="C152" s="49">
        <v>40050.333333333336</v>
      </c>
      <c r="D152" s="47">
        <f>+VLOOKUP($B152,Hoja1!$A$1:$F$678,5,FALSE)</f>
        <v>40064.791666666664</v>
      </c>
      <c r="E152" s="47">
        <f t="shared" si="4"/>
        <v>40064.791666666664</v>
      </c>
      <c r="F152" s="67">
        <f t="shared" si="5"/>
        <v>40064.791666666664</v>
      </c>
    </row>
    <row r="153" spans="1:6">
      <c r="A153" t="s">
        <v>113</v>
      </c>
      <c r="B153" s="62" t="s">
        <v>94</v>
      </c>
      <c r="C153" s="49">
        <v>40050.333333333336</v>
      </c>
      <c r="D153" s="47">
        <f>+VLOOKUP($B153,Hoja1!$A$1:$F$678,5,FALSE)</f>
        <v>40064.791666666664</v>
      </c>
      <c r="E153" s="47">
        <f t="shared" si="4"/>
        <v>40064.791666666664</v>
      </c>
      <c r="F153" s="67">
        <f t="shared" si="5"/>
        <v>40064.791666666664</v>
      </c>
    </row>
    <row r="154" spans="1:6">
      <c r="A154" t="s">
        <v>114</v>
      </c>
      <c r="B154" s="62" t="s">
        <v>94</v>
      </c>
      <c r="C154" s="49">
        <v>40050.333333333336</v>
      </c>
      <c r="D154" s="47">
        <f>+VLOOKUP($B154,Hoja1!$A$1:$F$678,5,FALSE)</f>
        <v>40064.791666666664</v>
      </c>
      <c r="E154" s="47">
        <f t="shared" si="4"/>
        <v>40064.791666666664</v>
      </c>
      <c r="F154" s="67">
        <f t="shared" si="5"/>
        <v>40064.791666666664</v>
      </c>
    </row>
    <row r="155" spans="1:6">
      <c r="A155" t="s">
        <v>115</v>
      </c>
      <c r="B155" s="62" t="s">
        <v>94</v>
      </c>
      <c r="C155" s="49">
        <v>40050.333333333336</v>
      </c>
      <c r="D155" s="47">
        <f>+VLOOKUP($B155,Hoja1!$A$1:$F$678,5,FALSE)</f>
        <v>40064.791666666664</v>
      </c>
      <c r="E155" s="47">
        <f t="shared" si="4"/>
        <v>40064.791666666664</v>
      </c>
      <c r="F155" s="67">
        <f t="shared" si="5"/>
        <v>40064.791666666664</v>
      </c>
    </row>
    <row r="156" spans="1:6">
      <c r="A156" t="s">
        <v>116</v>
      </c>
      <c r="B156" s="62" t="s">
        <v>94</v>
      </c>
      <c r="C156" s="49">
        <v>40050.333333333336</v>
      </c>
      <c r="D156" s="47">
        <f>+VLOOKUP($B156,Hoja1!$A$1:$F$678,5,FALSE)</f>
        <v>40064.791666666664</v>
      </c>
      <c r="E156" s="47">
        <f t="shared" si="4"/>
        <v>40064.791666666664</v>
      </c>
      <c r="F156" s="67">
        <f t="shared" si="5"/>
        <v>40064.791666666664</v>
      </c>
    </row>
    <row r="157" spans="1:6">
      <c r="A157" t="s">
        <v>117</v>
      </c>
      <c r="B157" s="62" t="s">
        <v>94</v>
      </c>
      <c r="C157" s="49">
        <v>40050.333333333336</v>
      </c>
      <c r="D157" s="47">
        <f>+VLOOKUP($B157,Hoja1!$A$1:$F$678,5,FALSE)</f>
        <v>40064.791666666664</v>
      </c>
      <c r="E157" s="47">
        <f t="shared" si="4"/>
        <v>40064.791666666664</v>
      </c>
      <c r="F157" s="67">
        <f t="shared" si="5"/>
        <v>40064.791666666664</v>
      </c>
    </row>
    <row r="158" spans="1:6">
      <c r="A158" t="s">
        <v>118</v>
      </c>
      <c r="B158" s="62" t="s">
        <v>94</v>
      </c>
      <c r="C158" s="49">
        <v>40050.333333333336</v>
      </c>
      <c r="D158" s="47">
        <f>+VLOOKUP($B158,Hoja1!$A$1:$F$678,5,FALSE)</f>
        <v>40064.791666666664</v>
      </c>
      <c r="E158" s="47">
        <f t="shared" si="4"/>
        <v>40064.791666666664</v>
      </c>
      <c r="F158" s="67">
        <f t="shared" si="5"/>
        <v>40064.791666666664</v>
      </c>
    </row>
    <row r="159" spans="1:6">
      <c r="A159" t="s">
        <v>119</v>
      </c>
      <c r="B159" s="62" t="s">
        <v>94</v>
      </c>
      <c r="C159" s="49">
        <v>40050.333333333336</v>
      </c>
      <c r="D159" s="47">
        <f>+VLOOKUP($B159,Hoja1!$A$1:$F$678,5,FALSE)</f>
        <v>40064.791666666664</v>
      </c>
      <c r="E159" s="47">
        <f t="shared" si="4"/>
        <v>40064.791666666664</v>
      </c>
      <c r="F159" s="67">
        <f t="shared" si="5"/>
        <v>40064.791666666664</v>
      </c>
    </row>
    <row r="160" spans="1:6">
      <c r="A160" t="s">
        <v>120</v>
      </c>
      <c r="B160" s="62" t="s">
        <v>94</v>
      </c>
      <c r="C160" s="49">
        <v>40050.333333333336</v>
      </c>
      <c r="D160" s="47">
        <f>+VLOOKUP($B160,Hoja1!$A$1:$F$678,5,FALSE)</f>
        <v>40064.791666666664</v>
      </c>
      <c r="E160" s="47">
        <f t="shared" si="4"/>
        <v>40064.791666666664</v>
      </c>
      <c r="F160" s="67">
        <f t="shared" si="5"/>
        <v>40064.791666666664</v>
      </c>
    </row>
    <row r="161" spans="1:6">
      <c r="A161" t="s">
        <v>121</v>
      </c>
      <c r="B161" s="62" t="s">
        <v>94</v>
      </c>
      <c r="C161" s="49">
        <v>40050.333333333336</v>
      </c>
      <c r="D161" s="47">
        <f>+VLOOKUP($B161,Hoja1!$A$1:$F$678,5,FALSE)</f>
        <v>40064.791666666664</v>
      </c>
      <c r="E161" s="47">
        <f t="shared" si="4"/>
        <v>40064.791666666664</v>
      </c>
      <c r="F161" s="67">
        <f t="shared" si="5"/>
        <v>40064.791666666664</v>
      </c>
    </row>
    <row r="162" spans="1:6">
      <c r="A162" t="s">
        <v>122</v>
      </c>
      <c r="B162" s="62" t="s">
        <v>94</v>
      </c>
      <c r="C162" s="49">
        <v>40050.333333333336</v>
      </c>
      <c r="D162" s="47">
        <f>+VLOOKUP($B162,Hoja1!$A$1:$F$678,5,FALSE)</f>
        <v>40064.791666666664</v>
      </c>
      <c r="E162" s="47">
        <f t="shared" si="4"/>
        <v>40064.791666666664</v>
      </c>
      <c r="F162" s="67">
        <f t="shared" si="5"/>
        <v>40064.791666666664</v>
      </c>
    </row>
    <row r="163" spans="1:6">
      <c r="A163" t="s">
        <v>123</v>
      </c>
      <c r="B163" s="62" t="s">
        <v>94</v>
      </c>
      <c r="C163" s="49">
        <v>40050.333333333336</v>
      </c>
      <c r="D163" s="47">
        <f>+VLOOKUP($B163,Hoja1!$A$1:$F$678,5,FALSE)</f>
        <v>40064.791666666664</v>
      </c>
      <c r="E163" s="47">
        <f t="shared" si="4"/>
        <v>40064.791666666664</v>
      </c>
      <c r="F163" s="67">
        <f t="shared" si="5"/>
        <v>40064.791666666664</v>
      </c>
    </row>
    <row r="164" spans="1:6">
      <c r="A164" t="s">
        <v>124</v>
      </c>
      <c r="B164" s="62" t="s">
        <v>94</v>
      </c>
      <c r="C164" s="49">
        <v>40050.333333333336</v>
      </c>
      <c r="D164" s="47">
        <f>+VLOOKUP($B164,Hoja1!$A$1:$F$678,5,FALSE)</f>
        <v>40064.791666666664</v>
      </c>
      <c r="E164" s="47">
        <f t="shared" si="4"/>
        <v>40064.791666666664</v>
      </c>
      <c r="F164" s="67">
        <f t="shared" si="5"/>
        <v>40064.791666666664</v>
      </c>
    </row>
    <row r="165" spans="1:6">
      <c r="A165" t="s">
        <v>125</v>
      </c>
      <c r="B165" s="62" t="s">
        <v>94</v>
      </c>
      <c r="C165" s="49">
        <v>40050.333333333336</v>
      </c>
      <c r="D165" s="47">
        <f>+VLOOKUP($B165,Hoja1!$A$1:$F$678,5,FALSE)</f>
        <v>40064.791666666664</v>
      </c>
      <c r="E165" s="47">
        <f t="shared" si="4"/>
        <v>40064.791666666664</v>
      </c>
      <c r="F165" s="67">
        <f t="shared" si="5"/>
        <v>40064.791666666664</v>
      </c>
    </row>
    <row r="166" spans="1:6">
      <c r="A166" t="s">
        <v>126</v>
      </c>
      <c r="B166" s="62" t="s">
        <v>94</v>
      </c>
      <c r="C166" s="49">
        <v>40050.333333333336</v>
      </c>
      <c r="D166" s="47">
        <f>+VLOOKUP($B166,Hoja1!$A$1:$F$678,5,FALSE)</f>
        <v>40064.791666666664</v>
      </c>
      <c r="E166" s="47">
        <f t="shared" si="4"/>
        <v>40064.791666666664</v>
      </c>
      <c r="F166" s="67">
        <f t="shared" si="5"/>
        <v>40064.791666666664</v>
      </c>
    </row>
    <row r="167" spans="1:6">
      <c r="A167" t="s">
        <v>127</v>
      </c>
      <c r="B167" s="62" t="s">
        <v>94</v>
      </c>
      <c r="C167" s="49">
        <v>40050.333333333336</v>
      </c>
      <c r="D167" s="47">
        <f>+VLOOKUP($B167,Hoja1!$A$1:$F$678,5,FALSE)</f>
        <v>40064.791666666664</v>
      </c>
      <c r="E167" s="47">
        <f t="shared" si="4"/>
        <v>40064.791666666664</v>
      </c>
      <c r="F167" s="67">
        <f t="shared" si="5"/>
        <v>40064.791666666664</v>
      </c>
    </row>
    <row r="168" spans="1:6">
      <c r="A168" t="s">
        <v>128</v>
      </c>
      <c r="B168" s="62" t="s">
        <v>94</v>
      </c>
      <c r="C168" s="49">
        <v>40050.333333333336</v>
      </c>
      <c r="D168" s="47">
        <f>+VLOOKUP($B168,Hoja1!$A$1:$F$678,5,FALSE)</f>
        <v>40064.791666666664</v>
      </c>
      <c r="E168" s="47">
        <f t="shared" si="4"/>
        <v>40064.791666666664</v>
      </c>
      <c r="F168" s="67">
        <f t="shared" si="5"/>
        <v>40064.791666666664</v>
      </c>
    </row>
    <row r="169" spans="1:6">
      <c r="A169" t="s">
        <v>129</v>
      </c>
      <c r="B169" s="62" t="s">
        <v>94</v>
      </c>
      <c r="C169" s="49">
        <v>40050.333333333336</v>
      </c>
      <c r="D169" s="47">
        <f>+VLOOKUP($B169,Hoja1!$A$1:$F$678,5,FALSE)</f>
        <v>40064.791666666664</v>
      </c>
      <c r="E169" s="47">
        <f t="shared" si="4"/>
        <v>40064.791666666664</v>
      </c>
      <c r="F169" s="67">
        <f t="shared" si="5"/>
        <v>40064.791666666664</v>
      </c>
    </row>
    <row r="170" spans="1:6">
      <c r="A170" t="s">
        <v>130</v>
      </c>
      <c r="B170" s="62" t="s">
        <v>94</v>
      </c>
      <c r="C170" s="49">
        <v>40050.333333333336</v>
      </c>
      <c r="D170" s="47">
        <f>+VLOOKUP($B170,Hoja1!$A$1:$F$678,5,FALSE)</f>
        <v>40064.791666666664</v>
      </c>
      <c r="E170" s="47">
        <f t="shared" si="4"/>
        <v>40064.791666666664</v>
      </c>
      <c r="F170" s="67">
        <f t="shared" si="5"/>
        <v>40064.791666666664</v>
      </c>
    </row>
    <row r="171" spans="1:6">
      <c r="A171" t="s">
        <v>131</v>
      </c>
      <c r="B171" s="62" t="s">
        <v>94</v>
      </c>
      <c r="C171" s="49">
        <v>40050.333333333336</v>
      </c>
      <c r="D171" s="47">
        <f>+VLOOKUP($B171,Hoja1!$A$1:$F$678,5,FALSE)</f>
        <v>40064.791666666664</v>
      </c>
      <c r="E171" s="47">
        <f t="shared" si="4"/>
        <v>40064.791666666664</v>
      </c>
      <c r="F171" s="67">
        <f t="shared" si="5"/>
        <v>40064.791666666664</v>
      </c>
    </row>
    <row r="172" spans="1:6">
      <c r="A172" t="s">
        <v>132</v>
      </c>
      <c r="B172" s="62" t="s">
        <v>94</v>
      </c>
      <c r="C172" s="49">
        <v>40050.333333333336</v>
      </c>
      <c r="D172" s="47">
        <f>+VLOOKUP($B172,Hoja1!$A$1:$F$678,5,FALSE)</f>
        <v>40064.791666666664</v>
      </c>
      <c r="E172" s="47">
        <f t="shared" si="4"/>
        <v>40064.791666666664</v>
      </c>
      <c r="F172" s="67">
        <f t="shared" si="5"/>
        <v>40064.791666666664</v>
      </c>
    </row>
    <row r="173" spans="1:6">
      <c r="A173" t="s">
        <v>133</v>
      </c>
      <c r="B173" s="62" t="s">
        <v>94</v>
      </c>
      <c r="C173" s="49">
        <v>40050.333333333336</v>
      </c>
      <c r="D173" s="47">
        <f>+VLOOKUP($B173,Hoja1!$A$1:$F$678,5,FALSE)</f>
        <v>40064.791666666664</v>
      </c>
      <c r="E173" s="47">
        <f t="shared" si="4"/>
        <v>40064.791666666664</v>
      </c>
      <c r="F173" s="67">
        <f t="shared" si="5"/>
        <v>40064.791666666664</v>
      </c>
    </row>
    <row r="174" spans="1:6">
      <c r="A174" t="s">
        <v>134</v>
      </c>
      <c r="B174" s="62" t="s">
        <v>94</v>
      </c>
      <c r="C174" s="49">
        <v>40050.333333333336</v>
      </c>
      <c r="D174" s="47">
        <f>+VLOOKUP($B174,Hoja1!$A$1:$F$678,5,FALSE)</f>
        <v>40064.791666666664</v>
      </c>
      <c r="E174" s="47">
        <f t="shared" si="4"/>
        <v>40064.791666666664</v>
      </c>
      <c r="F174" s="67">
        <f t="shared" si="5"/>
        <v>40064.791666666664</v>
      </c>
    </row>
    <row r="175" spans="1:6">
      <c r="A175" t="s">
        <v>135</v>
      </c>
      <c r="B175" s="62" t="s">
        <v>94</v>
      </c>
      <c r="C175" s="49">
        <v>40050.333333333336</v>
      </c>
      <c r="D175" s="47">
        <f>+VLOOKUP($B175,Hoja1!$A$1:$F$678,5,FALSE)</f>
        <v>40064.791666666664</v>
      </c>
      <c r="E175" s="47">
        <f t="shared" si="4"/>
        <v>40064.791666666664</v>
      </c>
      <c r="F175" s="67">
        <f t="shared" si="5"/>
        <v>40064.791666666664</v>
      </c>
    </row>
    <row r="176" spans="1:6">
      <c r="A176" t="s">
        <v>136</v>
      </c>
      <c r="B176" s="62" t="s">
        <v>94</v>
      </c>
      <c r="C176" s="49">
        <v>40050.333333333336</v>
      </c>
      <c r="D176" s="47">
        <f>+VLOOKUP($B176,Hoja1!$A$1:$F$678,5,FALSE)</f>
        <v>40064.791666666664</v>
      </c>
      <c r="E176" s="47">
        <f t="shared" si="4"/>
        <v>40064.791666666664</v>
      </c>
      <c r="F176" s="67">
        <f t="shared" si="5"/>
        <v>40064.791666666664</v>
      </c>
    </row>
    <row r="177" spans="1:6">
      <c r="A177" t="s">
        <v>137</v>
      </c>
      <c r="B177" s="62" t="s">
        <v>94</v>
      </c>
      <c r="C177" s="49">
        <v>40050.333333333336</v>
      </c>
      <c r="D177" s="47">
        <f>+VLOOKUP($B177,Hoja1!$A$1:$F$678,5,FALSE)</f>
        <v>40064.791666666664</v>
      </c>
      <c r="E177" s="47">
        <f t="shared" si="4"/>
        <v>40064.791666666664</v>
      </c>
      <c r="F177" s="67">
        <f t="shared" si="5"/>
        <v>40064.791666666664</v>
      </c>
    </row>
    <row r="178" spans="1:6">
      <c r="A178" t="s">
        <v>138</v>
      </c>
      <c r="B178" s="62" t="s">
        <v>94</v>
      </c>
      <c r="C178" s="49">
        <v>40050.333333333336</v>
      </c>
      <c r="D178" s="47">
        <f>+VLOOKUP($B178,Hoja1!$A$1:$F$678,5,FALSE)</f>
        <v>40064.791666666664</v>
      </c>
      <c r="E178" s="47">
        <f t="shared" si="4"/>
        <v>40064.791666666664</v>
      </c>
      <c r="F178" s="67">
        <f t="shared" si="5"/>
        <v>40064.791666666664</v>
      </c>
    </row>
    <row r="179" spans="1:6">
      <c r="A179" t="s">
        <v>139</v>
      </c>
      <c r="B179" s="62" t="s">
        <v>94</v>
      </c>
      <c r="C179" s="49">
        <v>40050.333333333336</v>
      </c>
      <c r="D179" s="47">
        <f>+VLOOKUP($B179,Hoja1!$A$1:$F$678,5,FALSE)</f>
        <v>40064.791666666664</v>
      </c>
      <c r="E179" s="47">
        <f t="shared" si="4"/>
        <v>40064.791666666664</v>
      </c>
      <c r="F179" s="67">
        <f t="shared" si="5"/>
        <v>40064.791666666664</v>
      </c>
    </row>
    <row r="180" spans="1:6">
      <c r="A180" t="s">
        <v>140</v>
      </c>
      <c r="B180" s="62" t="s">
        <v>94</v>
      </c>
      <c r="C180" s="49">
        <v>40050.333333333336</v>
      </c>
      <c r="D180" s="47">
        <f>+VLOOKUP($B180,Hoja1!$A$1:$F$678,5,FALSE)</f>
        <v>40064.791666666664</v>
      </c>
      <c r="E180" s="47">
        <f t="shared" si="4"/>
        <v>40064.791666666664</v>
      </c>
      <c r="F180" s="67">
        <f t="shared" si="5"/>
        <v>40064.791666666664</v>
      </c>
    </row>
    <row r="181" spans="1:6">
      <c r="A181" t="s">
        <v>141</v>
      </c>
      <c r="B181" s="62" t="s">
        <v>94</v>
      </c>
      <c r="C181" s="49">
        <v>40050.333333333336</v>
      </c>
      <c r="D181" s="47">
        <f>+VLOOKUP($B181,Hoja1!$A$1:$F$678,5,FALSE)</f>
        <v>40064.791666666664</v>
      </c>
      <c r="E181" s="47">
        <f t="shared" si="4"/>
        <v>40064.791666666664</v>
      </c>
      <c r="F181" s="67">
        <f t="shared" si="5"/>
        <v>40064.791666666664</v>
      </c>
    </row>
    <row r="182" spans="1:6">
      <c r="A182" t="s">
        <v>142</v>
      </c>
      <c r="B182" s="62" t="s">
        <v>94</v>
      </c>
      <c r="C182" s="49">
        <v>40050.333333333336</v>
      </c>
      <c r="D182" s="47">
        <f>+VLOOKUP($B182,Hoja1!$A$1:$F$678,5,FALSE)</f>
        <v>40064.791666666664</v>
      </c>
      <c r="E182" s="47">
        <f t="shared" si="4"/>
        <v>40064.791666666664</v>
      </c>
      <c r="F182" s="67">
        <f t="shared" si="5"/>
        <v>40064.791666666664</v>
      </c>
    </row>
    <row r="183" spans="1:6">
      <c r="A183" t="s">
        <v>143</v>
      </c>
      <c r="B183" s="62" t="s">
        <v>94</v>
      </c>
      <c r="C183" s="49">
        <v>40050.333333333336</v>
      </c>
      <c r="D183" s="47">
        <f>+VLOOKUP($B183,Hoja1!$A$1:$F$678,5,FALSE)</f>
        <v>40064.791666666664</v>
      </c>
      <c r="E183" s="47">
        <f t="shared" si="4"/>
        <v>40064.791666666664</v>
      </c>
      <c r="F183" s="67">
        <f t="shared" si="5"/>
        <v>40064.791666666664</v>
      </c>
    </row>
    <row r="184" spans="1:6">
      <c r="A184" t="s">
        <v>144</v>
      </c>
      <c r="B184" s="62" t="s">
        <v>94</v>
      </c>
      <c r="C184" s="49">
        <v>40050.333333333336</v>
      </c>
      <c r="D184" s="47">
        <f>+VLOOKUP($B184,Hoja1!$A$1:$F$678,5,FALSE)</f>
        <v>40064.791666666664</v>
      </c>
      <c r="E184" s="47">
        <f t="shared" si="4"/>
        <v>40064.791666666664</v>
      </c>
      <c r="F184" s="67">
        <f t="shared" si="5"/>
        <v>40064.791666666664</v>
      </c>
    </row>
    <row r="185" spans="1:6">
      <c r="A185" t="s">
        <v>145</v>
      </c>
      <c r="B185" s="62" t="s">
        <v>94</v>
      </c>
      <c r="C185" s="49">
        <v>40064.333333333336</v>
      </c>
      <c r="D185" s="47">
        <f>+VLOOKUP($B185,Hoja1!$A$1:$F$678,5,FALSE)</f>
        <v>40064.791666666664</v>
      </c>
      <c r="E185" s="47">
        <f t="shared" si="4"/>
        <v>40064.791666666664</v>
      </c>
      <c r="F185" s="67">
        <f t="shared" si="5"/>
        <v>40064.791666666664</v>
      </c>
    </row>
    <row r="186" spans="1:6">
      <c r="A186" t="s">
        <v>146</v>
      </c>
      <c r="B186" s="62" t="s">
        <v>94</v>
      </c>
      <c r="C186" s="49">
        <v>40064.333333333336</v>
      </c>
      <c r="D186" s="47">
        <f>+VLOOKUP($B186,Hoja1!$A$1:$F$678,5,FALSE)</f>
        <v>40064.791666666664</v>
      </c>
      <c r="E186" s="47">
        <f t="shared" si="4"/>
        <v>40064.791666666664</v>
      </c>
      <c r="F186" s="67">
        <f t="shared" si="5"/>
        <v>40064.791666666664</v>
      </c>
    </row>
    <row r="187" spans="1:6">
      <c r="A187" t="s">
        <v>147</v>
      </c>
      <c r="B187" s="62" t="s">
        <v>94</v>
      </c>
      <c r="C187" s="49">
        <v>40064.333333333336</v>
      </c>
      <c r="D187" s="47">
        <f>+VLOOKUP($B187,Hoja1!$A$1:$F$678,5,FALSE)</f>
        <v>40064.791666666664</v>
      </c>
      <c r="E187" s="47">
        <f t="shared" si="4"/>
        <v>40064.791666666664</v>
      </c>
      <c r="F187" s="67">
        <f t="shared" si="5"/>
        <v>40064.791666666664</v>
      </c>
    </row>
    <row r="188" spans="1:6">
      <c r="A188" t="s">
        <v>148</v>
      </c>
      <c r="B188" s="62" t="s">
        <v>94</v>
      </c>
      <c r="C188" s="49">
        <v>40064.333333333336</v>
      </c>
      <c r="D188" s="47">
        <f>+VLOOKUP($B188,Hoja1!$A$1:$F$678,5,FALSE)</f>
        <v>40064.791666666664</v>
      </c>
      <c r="E188" s="47">
        <f t="shared" si="4"/>
        <v>40064.791666666664</v>
      </c>
      <c r="F188" s="67">
        <f t="shared" si="5"/>
        <v>40064.791666666664</v>
      </c>
    </row>
    <row r="189" spans="1:6">
      <c r="A189" t="s">
        <v>149</v>
      </c>
      <c r="B189" s="62" t="s">
        <v>94</v>
      </c>
      <c r="C189" s="49">
        <v>40064.333333333336</v>
      </c>
      <c r="D189" s="47">
        <f>+VLOOKUP($B189,Hoja1!$A$1:$F$678,5,FALSE)</f>
        <v>40064.791666666664</v>
      </c>
      <c r="E189" s="47">
        <f t="shared" si="4"/>
        <v>40064.791666666664</v>
      </c>
      <c r="F189" s="67">
        <f t="shared" si="5"/>
        <v>40064.791666666664</v>
      </c>
    </row>
    <row r="190" spans="1:6">
      <c r="A190" t="s">
        <v>150</v>
      </c>
      <c r="B190" s="62" t="s">
        <v>94</v>
      </c>
      <c r="C190" s="49">
        <v>40064.333333333336</v>
      </c>
      <c r="D190" s="47">
        <f>+VLOOKUP($B190,Hoja1!$A$1:$F$678,5,FALSE)</f>
        <v>40064.791666666664</v>
      </c>
      <c r="E190" s="47">
        <f t="shared" si="4"/>
        <v>40064.791666666664</v>
      </c>
      <c r="F190" s="67">
        <f t="shared" si="5"/>
        <v>40064.791666666664</v>
      </c>
    </row>
    <row r="191" spans="1:6">
      <c r="A191" t="s">
        <v>151</v>
      </c>
      <c r="B191" s="62" t="s">
        <v>94</v>
      </c>
      <c r="C191" s="49">
        <v>40064.333333333336</v>
      </c>
      <c r="D191" s="47">
        <f>+VLOOKUP($B191,Hoja1!$A$1:$F$678,5,FALSE)</f>
        <v>40064.791666666664</v>
      </c>
      <c r="E191" s="47">
        <f t="shared" si="4"/>
        <v>40064.791666666664</v>
      </c>
      <c r="F191" s="67">
        <f t="shared" si="5"/>
        <v>40064.791666666664</v>
      </c>
    </row>
    <row r="192" spans="1:6">
      <c r="A192" t="s">
        <v>152</v>
      </c>
      <c r="B192" s="62" t="s">
        <v>94</v>
      </c>
      <c r="C192" s="49">
        <v>40064.333333333336</v>
      </c>
      <c r="D192" s="47">
        <f>+VLOOKUP($B192,Hoja1!$A$1:$F$678,5,FALSE)</f>
        <v>40064.791666666664</v>
      </c>
      <c r="E192" s="47">
        <f t="shared" si="4"/>
        <v>40064.791666666664</v>
      </c>
      <c r="F192" s="67">
        <f t="shared" si="5"/>
        <v>40064.791666666664</v>
      </c>
    </row>
    <row r="193" spans="1:6">
      <c r="A193" t="s">
        <v>153</v>
      </c>
      <c r="B193" s="62" t="s">
        <v>94</v>
      </c>
      <c r="C193" s="49">
        <v>40064.333333333336</v>
      </c>
      <c r="D193" s="47">
        <f>+VLOOKUP($B193,Hoja1!$A$1:$F$678,5,FALSE)</f>
        <v>40064.791666666664</v>
      </c>
      <c r="E193" s="47">
        <f t="shared" si="4"/>
        <v>40064.791666666664</v>
      </c>
      <c r="F193" s="67">
        <f t="shared" si="5"/>
        <v>40064.791666666664</v>
      </c>
    </row>
    <row r="194" spans="1:6">
      <c r="A194" t="s">
        <v>154</v>
      </c>
      <c r="B194" s="62" t="s">
        <v>94</v>
      </c>
      <c r="C194" s="49">
        <v>40064.333333333336</v>
      </c>
      <c r="D194" s="47">
        <f>+VLOOKUP($B194,Hoja1!$A$1:$F$678,5,FALSE)</f>
        <v>40064.791666666664</v>
      </c>
      <c r="E194" s="47">
        <f t="shared" si="4"/>
        <v>40064.791666666664</v>
      </c>
      <c r="F194" s="67">
        <f t="shared" si="5"/>
        <v>40064.791666666664</v>
      </c>
    </row>
    <row r="195" spans="1:6">
      <c r="A195" t="s">
        <v>155</v>
      </c>
      <c r="B195" s="62" t="s">
        <v>94</v>
      </c>
      <c r="C195" s="49">
        <v>40064.333333333336</v>
      </c>
      <c r="D195" s="47">
        <f>+VLOOKUP($B195,Hoja1!$A$1:$F$678,5,FALSE)</f>
        <v>40064.791666666664</v>
      </c>
      <c r="E195" s="47">
        <f t="shared" si="4"/>
        <v>40064.791666666664</v>
      </c>
      <c r="F195" s="67">
        <f t="shared" si="5"/>
        <v>40064.791666666664</v>
      </c>
    </row>
    <row r="196" spans="1:6">
      <c r="A196" t="s">
        <v>156</v>
      </c>
      <c r="B196" s="62" t="s">
        <v>94</v>
      </c>
      <c r="C196" s="49">
        <v>40064.333333333336</v>
      </c>
      <c r="D196" s="47">
        <f>+VLOOKUP($B196,Hoja1!$A$1:$F$678,5,FALSE)</f>
        <v>40064.791666666664</v>
      </c>
      <c r="E196" s="47">
        <f t="shared" si="4"/>
        <v>40064.791666666664</v>
      </c>
      <c r="F196" s="67">
        <f t="shared" si="5"/>
        <v>40064.791666666664</v>
      </c>
    </row>
    <row r="197" spans="1:6">
      <c r="A197" t="s">
        <v>157</v>
      </c>
      <c r="B197" s="62" t="s">
        <v>94</v>
      </c>
      <c r="C197" s="49">
        <v>40064.333333333336</v>
      </c>
      <c r="D197" s="47">
        <f>+VLOOKUP($B197,Hoja1!$A$1:$F$678,5,FALSE)</f>
        <v>40064.791666666664</v>
      </c>
      <c r="E197" s="47">
        <f t="shared" si="4"/>
        <v>40064.791666666664</v>
      </c>
      <c r="F197" s="67">
        <f t="shared" si="5"/>
        <v>40064.791666666664</v>
      </c>
    </row>
    <row r="198" spans="1:6">
      <c r="A198" t="s">
        <v>158</v>
      </c>
      <c r="B198" s="62" t="s">
        <v>94</v>
      </c>
      <c r="C198" s="49">
        <v>40064.333333333336</v>
      </c>
      <c r="D198" s="47">
        <f>+VLOOKUP($B198,Hoja1!$A$1:$F$678,5,FALSE)</f>
        <v>40064.791666666664</v>
      </c>
      <c r="E198" s="47">
        <f t="shared" si="4"/>
        <v>40064.791666666664</v>
      </c>
      <c r="F198" s="67">
        <f t="shared" si="5"/>
        <v>40064.791666666664</v>
      </c>
    </row>
    <row r="199" spans="1:6">
      <c r="A199" t="s">
        <v>159</v>
      </c>
      <c r="B199" s="62" t="s">
        <v>94</v>
      </c>
      <c r="C199" s="49">
        <v>40064.333333333336</v>
      </c>
      <c r="D199" s="47">
        <f>+VLOOKUP($B199,Hoja1!$A$1:$F$678,5,FALSE)</f>
        <v>40064.791666666664</v>
      </c>
      <c r="E199" s="47">
        <f t="shared" si="4"/>
        <v>40064.791666666664</v>
      </c>
      <c r="F199" s="67">
        <f t="shared" si="5"/>
        <v>40064.791666666664</v>
      </c>
    </row>
    <row r="200" spans="1:6">
      <c r="A200" t="s">
        <v>160</v>
      </c>
      <c r="B200" s="62" t="s">
        <v>94</v>
      </c>
      <c r="C200" s="49">
        <v>40064.333333333336</v>
      </c>
      <c r="D200" s="47">
        <f>+VLOOKUP($B200,Hoja1!$A$1:$F$678,5,FALSE)</f>
        <v>40064.791666666664</v>
      </c>
      <c r="E200" s="47">
        <f t="shared" si="4"/>
        <v>40064.791666666664</v>
      </c>
      <c r="F200" s="67">
        <f t="shared" si="5"/>
        <v>40064.791666666664</v>
      </c>
    </row>
    <row r="201" spans="1:6">
      <c r="A201" t="s">
        <v>161</v>
      </c>
      <c r="B201" s="62" t="s">
        <v>94</v>
      </c>
      <c r="C201" s="49">
        <v>40064.333333333336</v>
      </c>
      <c r="D201" s="47">
        <f>+VLOOKUP($B201,Hoja1!$A$1:$F$678,5,FALSE)</f>
        <v>40064.791666666664</v>
      </c>
      <c r="E201" s="47">
        <f t="shared" ref="E201:E264" si="6">+IFERROR(D201,C201)</f>
        <v>40064.791666666664</v>
      </c>
      <c r="F201" s="67">
        <f t="shared" si="5"/>
        <v>40064.791666666664</v>
      </c>
    </row>
    <row r="202" spans="1:6">
      <c r="A202" t="s">
        <v>162</v>
      </c>
      <c r="B202" s="62" t="s">
        <v>94</v>
      </c>
      <c r="C202" s="49">
        <v>40064.333333333336</v>
      </c>
      <c r="D202" s="47">
        <f>+VLOOKUP($B202,Hoja1!$A$1:$F$678,5,FALSE)</f>
        <v>40064.791666666664</v>
      </c>
      <c r="E202" s="47">
        <f t="shared" si="6"/>
        <v>40064.791666666664</v>
      </c>
      <c r="F202" s="67">
        <f t="shared" ref="F202:F265" si="7">+IF(E202&gt;0,E202,"-")</f>
        <v>40064.791666666664</v>
      </c>
    </row>
    <row r="203" spans="1:6">
      <c r="A203" t="s">
        <v>163</v>
      </c>
      <c r="B203" s="62" t="s">
        <v>94</v>
      </c>
      <c r="C203" s="49">
        <v>40064.333333333336</v>
      </c>
      <c r="D203" s="47">
        <f>+VLOOKUP($B203,Hoja1!$A$1:$F$678,5,FALSE)</f>
        <v>40064.791666666664</v>
      </c>
      <c r="E203" s="47">
        <f t="shared" si="6"/>
        <v>40064.791666666664</v>
      </c>
      <c r="F203" s="67">
        <f t="shared" si="7"/>
        <v>40064.791666666664</v>
      </c>
    </row>
    <row r="204" spans="1:6">
      <c r="A204" t="s">
        <v>164</v>
      </c>
      <c r="B204" s="62" t="s">
        <v>94</v>
      </c>
      <c r="C204" s="49">
        <v>40064.333333333336</v>
      </c>
      <c r="D204" s="47">
        <f>+VLOOKUP($B204,Hoja1!$A$1:$F$678,5,FALSE)</f>
        <v>40064.791666666664</v>
      </c>
      <c r="E204" s="47">
        <f t="shared" si="6"/>
        <v>40064.791666666664</v>
      </c>
      <c r="F204" s="67">
        <f t="shared" si="7"/>
        <v>40064.791666666664</v>
      </c>
    </row>
    <row r="205" spans="1:6">
      <c r="A205" t="s">
        <v>165</v>
      </c>
      <c r="B205" s="62" t="s">
        <v>94</v>
      </c>
      <c r="C205" s="49">
        <v>40064.333333333336</v>
      </c>
      <c r="D205" s="47">
        <f>+VLOOKUP($B205,Hoja1!$A$1:$F$678,5,FALSE)</f>
        <v>40064.791666666664</v>
      </c>
      <c r="E205" s="47">
        <f t="shared" si="6"/>
        <v>40064.791666666664</v>
      </c>
      <c r="F205" s="67">
        <f t="shared" si="7"/>
        <v>40064.791666666664</v>
      </c>
    </row>
    <row r="206" spans="1:6">
      <c r="A206" t="s">
        <v>166</v>
      </c>
      <c r="B206" s="62" t="s">
        <v>94</v>
      </c>
      <c r="C206" s="49">
        <v>40064.333333333336</v>
      </c>
      <c r="D206" s="47">
        <f>+VLOOKUP($B206,Hoja1!$A$1:$F$678,5,FALSE)</f>
        <v>40064.791666666664</v>
      </c>
      <c r="E206" s="47">
        <f t="shared" si="6"/>
        <v>40064.791666666664</v>
      </c>
      <c r="F206" s="67">
        <f t="shared" si="7"/>
        <v>40064.791666666664</v>
      </c>
    </row>
    <row r="207" spans="1:6">
      <c r="A207" t="s">
        <v>167</v>
      </c>
      <c r="B207" s="62" t="s">
        <v>94</v>
      </c>
      <c r="C207" s="49">
        <v>40064.333333333336</v>
      </c>
      <c r="D207" s="47">
        <f>+VLOOKUP($B207,Hoja1!$A$1:$F$678,5,FALSE)</f>
        <v>40064.791666666664</v>
      </c>
      <c r="E207" s="47">
        <f t="shared" si="6"/>
        <v>40064.791666666664</v>
      </c>
      <c r="F207" s="67">
        <f t="shared" si="7"/>
        <v>40064.791666666664</v>
      </c>
    </row>
    <row r="208" spans="1:6">
      <c r="A208" t="s">
        <v>168</v>
      </c>
      <c r="B208" s="62" t="s">
        <v>94</v>
      </c>
      <c r="C208" s="49">
        <v>40064.333333333336</v>
      </c>
      <c r="D208" s="47">
        <f>+VLOOKUP($B208,Hoja1!$A$1:$F$678,5,FALSE)</f>
        <v>40064.791666666664</v>
      </c>
      <c r="E208" s="47">
        <f t="shared" si="6"/>
        <v>40064.791666666664</v>
      </c>
      <c r="F208" s="67">
        <f t="shared" si="7"/>
        <v>40064.791666666664</v>
      </c>
    </row>
    <row r="209" spans="1:6">
      <c r="A209" t="s">
        <v>169</v>
      </c>
      <c r="B209" s="62" t="s">
        <v>94</v>
      </c>
      <c r="C209" s="49">
        <v>40064.333333333336</v>
      </c>
      <c r="D209" s="47">
        <f>+VLOOKUP($B209,Hoja1!$A$1:$F$678,5,FALSE)</f>
        <v>40064.791666666664</v>
      </c>
      <c r="E209" s="47">
        <f t="shared" si="6"/>
        <v>40064.791666666664</v>
      </c>
      <c r="F209" s="67">
        <f t="shared" si="7"/>
        <v>40064.791666666664</v>
      </c>
    </row>
    <row r="210" spans="1:6">
      <c r="A210" t="s">
        <v>170</v>
      </c>
      <c r="B210" s="62" t="s">
        <v>94</v>
      </c>
      <c r="C210" s="49">
        <v>40064.333333333336</v>
      </c>
      <c r="D210" s="47">
        <f>+VLOOKUP($B210,Hoja1!$A$1:$F$678,5,FALSE)</f>
        <v>40064.791666666664</v>
      </c>
      <c r="E210" s="47">
        <f t="shared" si="6"/>
        <v>40064.791666666664</v>
      </c>
      <c r="F210" s="67">
        <f t="shared" si="7"/>
        <v>40064.791666666664</v>
      </c>
    </row>
    <row r="211" spans="1:6">
      <c r="A211" t="s">
        <v>171</v>
      </c>
      <c r="B211" s="62" t="s">
        <v>94</v>
      </c>
      <c r="C211" s="49">
        <v>40064.333333333336</v>
      </c>
      <c r="D211" s="47">
        <f>+VLOOKUP($B211,Hoja1!$A$1:$F$678,5,FALSE)</f>
        <v>40064.791666666664</v>
      </c>
      <c r="E211" s="47">
        <f t="shared" si="6"/>
        <v>40064.791666666664</v>
      </c>
      <c r="F211" s="67">
        <f t="shared" si="7"/>
        <v>40064.791666666664</v>
      </c>
    </row>
    <row r="212" spans="1:6">
      <c r="A212" t="s">
        <v>172</v>
      </c>
      <c r="B212" s="62" t="s">
        <v>94</v>
      </c>
      <c r="C212" s="49">
        <v>40064.333333333336</v>
      </c>
      <c r="D212" s="47">
        <f>+VLOOKUP($B212,Hoja1!$A$1:$F$678,5,FALSE)</f>
        <v>40064.791666666664</v>
      </c>
      <c r="E212" s="47">
        <f t="shared" si="6"/>
        <v>40064.791666666664</v>
      </c>
      <c r="F212" s="67">
        <f t="shared" si="7"/>
        <v>40064.791666666664</v>
      </c>
    </row>
    <row r="213" spans="1:6">
      <c r="A213" t="s">
        <v>173</v>
      </c>
      <c r="B213" s="62" t="s">
        <v>94</v>
      </c>
      <c r="C213" s="49">
        <v>40064.333333333336</v>
      </c>
      <c r="D213" s="47">
        <f>+VLOOKUP($B213,Hoja1!$A$1:$F$678,5,FALSE)</f>
        <v>40064.791666666664</v>
      </c>
      <c r="E213" s="47">
        <f t="shared" si="6"/>
        <v>40064.791666666664</v>
      </c>
      <c r="F213" s="67">
        <f t="shared" si="7"/>
        <v>40064.791666666664</v>
      </c>
    </row>
    <row r="214" spans="1:6">
      <c r="A214">
        <v>0</v>
      </c>
      <c r="B214" s="27"/>
      <c r="C214" s="42"/>
      <c r="D214" s="47" t="e">
        <f>+VLOOKUP($B214,Hoja1!$A$1:$F$678,5,FALSE)</f>
        <v>#N/A</v>
      </c>
      <c r="E214" s="47">
        <f t="shared" si="6"/>
        <v>0</v>
      </c>
      <c r="F214" s="67" t="str">
        <f t="shared" si="7"/>
        <v>-</v>
      </c>
    </row>
    <row r="215" spans="1:6">
      <c r="A215">
        <v>0</v>
      </c>
      <c r="B215" s="27"/>
      <c r="C215" s="42"/>
      <c r="D215" s="47" t="e">
        <f>+VLOOKUP($B215,Hoja1!$A$1:$F$678,5,FALSE)</f>
        <v>#N/A</v>
      </c>
      <c r="E215" s="47">
        <f t="shared" si="6"/>
        <v>0</v>
      </c>
      <c r="F215" s="67" t="str">
        <f t="shared" si="7"/>
        <v>-</v>
      </c>
    </row>
    <row r="216" spans="1:6" ht="17.25" thickBot="1">
      <c r="A216">
        <v>0</v>
      </c>
      <c r="B216" s="62"/>
      <c r="C216" s="43"/>
      <c r="D216" s="47" t="e">
        <f>+VLOOKUP($B216,Hoja1!$A$1:$F$678,5,FALSE)</f>
        <v>#N/A</v>
      </c>
      <c r="E216" s="47">
        <f t="shared" si="6"/>
        <v>0</v>
      </c>
      <c r="F216" s="67" t="str">
        <f t="shared" si="7"/>
        <v>-</v>
      </c>
    </row>
    <row r="217" spans="1:6" ht="17.25" thickBot="1">
      <c r="A217">
        <v>0</v>
      </c>
      <c r="B217" s="63"/>
      <c r="C217" s="11"/>
      <c r="D217" s="47" t="e">
        <f>+VLOOKUP($B217,Hoja1!$A$1:$F$678,5,FALSE)</f>
        <v>#N/A</v>
      </c>
      <c r="E217" s="47">
        <f t="shared" si="6"/>
        <v>0</v>
      </c>
      <c r="F217" s="67" t="str">
        <f t="shared" si="7"/>
        <v>-</v>
      </c>
    </row>
    <row r="218" spans="1:6">
      <c r="A218" t="s">
        <v>174</v>
      </c>
      <c r="B218" s="61" t="s">
        <v>175</v>
      </c>
      <c r="C218" s="48">
        <v>40064.333333333336</v>
      </c>
      <c r="D218" s="47">
        <f>+VLOOKUP($B218,Hoja1!$A$1:$F$678,5,FALSE)</f>
        <v>40077.791666666664</v>
      </c>
      <c r="E218" s="47">
        <f t="shared" si="6"/>
        <v>40077.791666666664</v>
      </c>
      <c r="F218" s="67">
        <f t="shared" si="7"/>
        <v>40077.791666666664</v>
      </c>
    </row>
    <row r="219" spans="1:6">
      <c r="A219" t="s">
        <v>176</v>
      </c>
      <c r="B219" s="62" t="s">
        <v>175</v>
      </c>
      <c r="C219" s="49">
        <v>40071.333333333336</v>
      </c>
      <c r="D219" s="47">
        <f>+VLOOKUP($B219,Hoja1!$A$1:$F$678,5,FALSE)</f>
        <v>40077.791666666664</v>
      </c>
      <c r="E219" s="47">
        <f t="shared" si="6"/>
        <v>40077.791666666664</v>
      </c>
      <c r="F219" s="67">
        <f t="shared" si="7"/>
        <v>40077.791666666664</v>
      </c>
    </row>
    <row r="220" spans="1:6">
      <c r="A220" t="s">
        <v>177</v>
      </c>
      <c r="B220" s="62" t="s">
        <v>175</v>
      </c>
      <c r="C220" s="49">
        <v>40071.333333333336</v>
      </c>
      <c r="D220" s="47">
        <f>+VLOOKUP($B220,Hoja1!$A$1:$F$678,5,FALSE)</f>
        <v>40077.791666666664</v>
      </c>
      <c r="E220" s="47">
        <f t="shared" si="6"/>
        <v>40077.791666666664</v>
      </c>
      <c r="F220" s="67">
        <f t="shared" si="7"/>
        <v>40077.791666666664</v>
      </c>
    </row>
    <row r="221" spans="1:6">
      <c r="A221" t="s">
        <v>178</v>
      </c>
      <c r="B221" s="62" t="s">
        <v>175</v>
      </c>
      <c r="C221" s="49">
        <v>40071.333333333336</v>
      </c>
      <c r="D221" s="47">
        <f>+VLOOKUP($B221,Hoja1!$A$1:$F$678,5,FALSE)</f>
        <v>40077.791666666664</v>
      </c>
      <c r="E221" s="47">
        <f t="shared" si="6"/>
        <v>40077.791666666664</v>
      </c>
      <c r="F221" s="67">
        <f t="shared" si="7"/>
        <v>40077.791666666664</v>
      </c>
    </row>
    <row r="222" spans="1:6">
      <c r="A222" t="s">
        <v>179</v>
      </c>
      <c r="B222" s="62" t="s">
        <v>175</v>
      </c>
      <c r="C222" s="49">
        <v>40064.333333333336</v>
      </c>
      <c r="D222" s="47">
        <f>+VLOOKUP($B222,Hoja1!$A$1:$F$678,5,FALSE)</f>
        <v>40077.791666666664</v>
      </c>
      <c r="E222" s="47">
        <f t="shared" si="6"/>
        <v>40077.791666666664</v>
      </c>
      <c r="F222" s="67">
        <f t="shared" si="7"/>
        <v>40077.791666666664</v>
      </c>
    </row>
    <row r="223" spans="1:6">
      <c r="A223" t="s">
        <v>180</v>
      </c>
      <c r="B223" s="62" t="s">
        <v>175</v>
      </c>
      <c r="C223" s="49">
        <v>40071.333333333336</v>
      </c>
      <c r="D223" s="47">
        <f>+VLOOKUP($B223,Hoja1!$A$1:$F$678,5,FALSE)</f>
        <v>40077.791666666664</v>
      </c>
      <c r="E223" s="47">
        <f t="shared" si="6"/>
        <v>40077.791666666664</v>
      </c>
      <c r="F223" s="67">
        <f t="shared" si="7"/>
        <v>40077.791666666664</v>
      </c>
    </row>
    <row r="224" spans="1:6">
      <c r="A224" t="s">
        <v>181</v>
      </c>
      <c r="B224" s="62" t="s">
        <v>175</v>
      </c>
      <c r="C224" s="49">
        <v>40092.333333333336</v>
      </c>
      <c r="D224" s="47">
        <f>+VLOOKUP($B224,Hoja1!$A$1:$F$678,5,FALSE)</f>
        <v>40077.791666666664</v>
      </c>
      <c r="E224" s="47">
        <f t="shared" si="6"/>
        <v>40077.791666666664</v>
      </c>
      <c r="F224" s="67">
        <f t="shared" si="7"/>
        <v>40077.791666666664</v>
      </c>
    </row>
    <row r="225" spans="1:6">
      <c r="A225" t="s">
        <v>182</v>
      </c>
      <c r="B225" s="62" t="s">
        <v>175</v>
      </c>
      <c r="C225" s="49">
        <v>40092.333333333336</v>
      </c>
      <c r="D225" s="47">
        <f>+VLOOKUP($B225,Hoja1!$A$1:$F$678,5,FALSE)</f>
        <v>40077.791666666664</v>
      </c>
      <c r="E225" s="47">
        <f t="shared" si="6"/>
        <v>40077.791666666664</v>
      </c>
      <c r="F225" s="67">
        <f t="shared" si="7"/>
        <v>40077.791666666664</v>
      </c>
    </row>
    <row r="226" spans="1:6">
      <c r="A226" t="s">
        <v>183</v>
      </c>
      <c r="B226" s="62" t="s">
        <v>175</v>
      </c>
      <c r="C226" s="49">
        <v>40092.333333333336</v>
      </c>
      <c r="D226" s="47">
        <f>+VLOOKUP($B226,Hoja1!$A$1:$F$678,5,FALSE)</f>
        <v>40077.791666666664</v>
      </c>
      <c r="E226" s="47">
        <f t="shared" si="6"/>
        <v>40077.791666666664</v>
      </c>
      <c r="F226" s="67">
        <f t="shared" si="7"/>
        <v>40077.791666666664</v>
      </c>
    </row>
    <row r="227" spans="1:6">
      <c r="A227" t="s">
        <v>184</v>
      </c>
      <c r="B227" s="62" t="s">
        <v>175</v>
      </c>
      <c r="C227" s="49">
        <v>40092.333333333336</v>
      </c>
      <c r="D227" s="47">
        <f>+VLOOKUP($B227,Hoja1!$A$1:$F$678,5,FALSE)</f>
        <v>40077.791666666664</v>
      </c>
      <c r="E227" s="47">
        <f t="shared" si="6"/>
        <v>40077.791666666664</v>
      </c>
      <c r="F227" s="67">
        <f t="shared" si="7"/>
        <v>40077.791666666664</v>
      </c>
    </row>
    <row r="228" spans="1:6">
      <c r="A228" t="s">
        <v>185</v>
      </c>
      <c r="B228" s="62" t="s">
        <v>175</v>
      </c>
      <c r="C228" s="49">
        <v>40092.333333333336</v>
      </c>
      <c r="D228" s="47">
        <f>+VLOOKUP($B228,Hoja1!$A$1:$F$678,5,FALSE)</f>
        <v>40077.791666666664</v>
      </c>
      <c r="E228" s="47">
        <f t="shared" si="6"/>
        <v>40077.791666666664</v>
      </c>
      <c r="F228" s="67">
        <f t="shared" si="7"/>
        <v>40077.791666666664</v>
      </c>
    </row>
    <row r="229" spans="1:6">
      <c r="A229" t="s">
        <v>186</v>
      </c>
      <c r="B229" s="62" t="s">
        <v>175</v>
      </c>
      <c r="C229" s="49">
        <v>40092.333333333336</v>
      </c>
      <c r="D229" s="47">
        <f>+VLOOKUP($B229,Hoja1!$A$1:$F$678,5,FALSE)</f>
        <v>40077.791666666664</v>
      </c>
      <c r="E229" s="47">
        <f t="shared" si="6"/>
        <v>40077.791666666664</v>
      </c>
      <c r="F229" s="67">
        <f t="shared" si="7"/>
        <v>40077.791666666664</v>
      </c>
    </row>
    <row r="230" spans="1:6">
      <c r="A230" t="s">
        <v>187</v>
      </c>
      <c r="B230" s="62" t="s">
        <v>175</v>
      </c>
      <c r="C230" s="49">
        <v>40092.333333333336</v>
      </c>
      <c r="D230" s="47">
        <f>+VLOOKUP($B230,Hoja1!$A$1:$F$678,5,FALSE)</f>
        <v>40077.791666666664</v>
      </c>
      <c r="E230" s="47">
        <f t="shared" si="6"/>
        <v>40077.791666666664</v>
      </c>
      <c r="F230" s="67">
        <f t="shared" si="7"/>
        <v>40077.791666666664</v>
      </c>
    </row>
    <row r="231" spans="1:6">
      <c r="A231" t="s">
        <v>188</v>
      </c>
      <c r="B231" s="62" t="s">
        <v>175</v>
      </c>
      <c r="C231" s="49">
        <v>40092.333333333336</v>
      </c>
      <c r="D231" s="47">
        <f>+VLOOKUP($B231,Hoja1!$A$1:$F$678,5,FALSE)</f>
        <v>40077.791666666664</v>
      </c>
      <c r="E231" s="47">
        <f t="shared" si="6"/>
        <v>40077.791666666664</v>
      </c>
      <c r="F231" s="67">
        <f t="shared" si="7"/>
        <v>40077.791666666664</v>
      </c>
    </row>
    <row r="232" spans="1:6">
      <c r="A232" t="s">
        <v>189</v>
      </c>
      <c r="B232" s="62" t="s">
        <v>175</v>
      </c>
      <c r="C232" s="49">
        <v>40099.333333333336</v>
      </c>
      <c r="D232" s="47">
        <f>+VLOOKUP($B232,Hoja1!$A$1:$F$678,5,FALSE)</f>
        <v>40077.791666666664</v>
      </c>
      <c r="E232" s="47">
        <f t="shared" si="6"/>
        <v>40077.791666666664</v>
      </c>
      <c r="F232" s="67">
        <f t="shared" si="7"/>
        <v>40077.791666666664</v>
      </c>
    </row>
    <row r="233" spans="1:6">
      <c r="A233" t="s">
        <v>189</v>
      </c>
      <c r="B233" s="62" t="s">
        <v>175</v>
      </c>
      <c r="C233" s="49">
        <v>40099.333333333336</v>
      </c>
      <c r="D233" s="47">
        <f>+VLOOKUP($B233,Hoja1!$A$1:$F$678,5,FALSE)</f>
        <v>40077.791666666664</v>
      </c>
      <c r="E233" s="47">
        <f t="shared" si="6"/>
        <v>40077.791666666664</v>
      </c>
      <c r="F233" s="67">
        <f t="shared" si="7"/>
        <v>40077.791666666664</v>
      </c>
    </row>
    <row r="234" spans="1:6">
      <c r="A234" t="s">
        <v>189</v>
      </c>
      <c r="B234" s="62" t="s">
        <v>175</v>
      </c>
      <c r="C234" s="49">
        <v>40106.333333333336</v>
      </c>
      <c r="D234" s="47">
        <f>+VLOOKUP($B234,Hoja1!$A$1:$F$678,5,FALSE)</f>
        <v>40077.791666666664</v>
      </c>
      <c r="E234" s="47">
        <f t="shared" si="6"/>
        <v>40077.791666666664</v>
      </c>
      <c r="F234" s="67">
        <f t="shared" si="7"/>
        <v>40077.791666666664</v>
      </c>
    </row>
    <row r="235" spans="1:6">
      <c r="A235" t="s">
        <v>176</v>
      </c>
      <c r="B235" s="62" t="s">
        <v>175</v>
      </c>
      <c r="C235" s="49">
        <v>40106.333333333336</v>
      </c>
      <c r="D235" s="47">
        <f>+VLOOKUP($B235,Hoja1!$A$1:$F$678,5,FALSE)</f>
        <v>40077.791666666664</v>
      </c>
      <c r="E235" s="47">
        <f t="shared" si="6"/>
        <v>40077.791666666664</v>
      </c>
      <c r="F235" s="67">
        <f t="shared" si="7"/>
        <v>40077.791666666664</v>
      </c>
    </row>
    <row r="236" spans="1:6">
      <c r="A236" t="s">
        <v>176</v>
      </c>
      <c r="B236" s="62" t="s">
        <v>175</v>
      </c>
      <c r="C236" s="49">
        <v>40106.333333333336</v>
      </c>
      <c r="D236" s="47">
        <f>+VLOOKUP($B236,Hoja1!$A$1:$F$678,5,FALSE)</f>
        <v>40077.791666666664</v>
      </c>
      <c r="E236" s="47">
        <f t="shared" si="6"/>
        <v>40077.791666666664</v>
      </c>
      <c r="F236" s="67">
        <f t="shared" si="7"/>
        <v>40077.791666666664</v>
      </c>
    </row>
    <row r="237" spans="1:6">
      <c r="A237" t="s">
        <v>190</v>
      </c>
      <c r="B237" s="62" t="s">
        <v>175</v>
      </c>
      <c r="C237" s="49">
        <v>40106.333333333336</v>
      </c>
      <c r="D237" s="47">
        <f>+VLOOKUP($B237,Hoja1!$A$1:$F$678,5,FALSE)</f>
        <v>40077.791666666664</v>
      </c>
      <c r="E237" s="47">
        <f t="shared" si="6"/>
        <v>40077.791666666664</v>
      </c>
      <c r="F237" s="67">
        <f t="shared" si="7"/>
        <v>40077.791666666664</v>
      </c>
    </row>
    <row r="238" spans="1:6">
      <c r="A238" t="s">
        <v>176</v>
      </c>
      <c r="B238" s="62" t="s">
        <v>175</v>
      </c>
      <c r="C238" s="49">
        <v>40106.333333333336</v>
      </c>
      <c r="D238" s="47">
        <f>+VLOOKUP($B238,Hoja1!$A$1:$F$678,5,FALSE)</f>
        <v>40077.791666666664</v>
      </c>
      <c r="E238" s="47">
        <f t="shared" si="6"/>
        <v>40077.791666666664</v>
      </c>
      <c r="F238" s="67">
        <f t="shared" si="7"/>
        <v>40077.791666666664</v>
      </c>
    </row>
    <row r="239" spans="1:6">
      <c r="A239" t="s">
        <v>191</v>
      </c>
      <c r="B239" s="62" t="s">
        <v>175</v>
      </c>
      <c r="C239" s="49">
        <v>40106.333333333336</v>
      </c>
      <c r="D239" s="47">
        <f>+VLOOKUP($B239,Hoja1!$A$1:$F$678,5,FALSE)</f>
        <v>40077.791666666664</v>
      </c>
      <c r="E239" s="47">
        <f t="shared" si="6"/>
        <v>40077.791666666664</v>
      </c>
      <c r="F239" s="67">
        <f t="shared" si="7"/>
        <v>40077.791666666664</v>
      </c>
    </row>
    <row r="240" spans="1:6">
      <c r="A240" t="s">
        <v>192</v>
      </c>
      <c r="B240" s="62" t="s">
        <v>175</v>
      </c>
      <c r="C240" s="49">
        <v>40113.333333333336</v>
      </c>
      <c r="D240" s="47">
        <f>+VLOOKUP($B240,Hoja1!$A$1:$F$678,5,FALSE)</f>
        <v>40077.791666666664</v>
      </c>
      <c r="E240" s="47">
        <f t="shared" si="6"/>
        <v>40077.791666666664</v>
      </c>
      <c r="F240" s="67">
        <f t="shared" si="7"/>
        <v>40077.791666666664</v>
      </c>
    </row>
    <row r="241" spans="1:6">
      <c r="A241" t="s">
        <v>193</v>
      </c>
      <c r="B241" s="62" t="s">
        <v>175</v>
      </c>
      <c r="C241" s="49">
        <v>40113.333333333336</v>
      </c>
      <c r="D241" s="47">
        <f>+VLOOKUP($B241,Hoja1!$A$1:$F$678,5,FALSE)</f>
        <v>40077.791666666664</v>
      </c>
      <c r="E241" s="47">
        <f t="shared" si="6"/>
        <v>40077.791666666664</v>
      </c>
      <c r="F241" s="67">
        <f t="shared" si="7"/>
        <v>40077.791666666664</v>
      </c>
    </row>
    <row r="242" spans="1:6">
      <c r="A242" t="s">
        <v>194</v>
      </c>
      <c r="B242" s="62" t="s">
        <v>175</v>
      </c>
      <c r="C242" s="49">
        <v>40113.333333333336</v>
      </c>
      <c r="D242" s="47">
        <f>+VLOOKUP($B242,Hoja1!$A$1:$F$678,5,FALSE)</f>
        <v>40077.791666666664</v>
      </c>
      <c r="E242" s="47">
        <f t="shared" si="6"/>
        <v>40077.791666666664</v>
      </c>
      <c r="F242" s="67">
        <f t="shared" si="7"/>
        <v>40077.791666666664</v>
      </c>
    </row>
    <row r="243" spans="1:6">
      <c r="A243" t="s">
        <v>195</v>
      </c>
      <c r="B243" s="62" t="s">
        <v>175</v>
      </c>
      <c r="C243" s="49">
        <v>40113.333333333336</v>
      </c>
      <c r="D243" s="47">
        <f>+VLOOKUP($B243,Hoja1!$A$1:$F$678,5,FALSE)</f>
        <v>40077.791666666664</v>
      </c>
      <c r="E243" s="47">
        <f t="shared" si="6"/>
        <v>40077.791666666664</v>
      </c>
      <c r="F243" s="67">
        <f t="shared" si="7"/>
        <v>40077.791666666664</v>
      </c>
    </row>
    <row r="244" spans="1:6">
      <c r="A244" t="s">
        <v>196</v>
      </c>
      <c r="B244" s="62" t="s">
        <v>175</v>
      </c>
      <c r="C244" s="49">
        <v>40113.333333333336</v>
      </c>
      <c r="D244" s="47">
        <f>+VLOOKUP($B244,Hoja1!$A$1:$F$678,5,FALSE)</f>
        <v>40077.791666666664</v>
      </c>
      <c r="E244" s="47">
        <f t="shared" si="6"/>
        <v>40077.791666666664</v>
      </c>
      <c r="F244" s="67">
        <f t="shared" si="7"/>
        <v>40077.791666666664</v>
      </c>
    </row>
    <row r="245" spans="1:6">
      <c r="A245" t="s">
        <v>197</v>
      </c>
      <c r="B245" s="62" t="s">
        <v>175</v>
      </c>
      <c r="C245" s="49">
        <v>40113.333333333336</v>
      </c>
      <c r="D245" s="47">
        <f>+VLOOKUP($B245,Hoja1!$A$1:$F$678,5,FALSE)</f>
        <v>40077.791666666664</v>
      </c>
      <c r="E245" s="47">
        <f t="shared" si="6"/>
        <v>40077.791666666664</v>
      </c>
      <c r="F245" s="67">
        <f t="shared" si="7"/>
        <v>40077.791666666664</v>
      </c>
    </row>
    <row r="246" spans="1:6">
      <c r="A246" t="s">
        <v>198</v>
      </c>
      <c r="B246" s="62" t="s">
        <v>175</v>
      </c>
      <c r="C246" s="49">
        <v>40113.333333333336</v>
      </c>
      <c r="D246" s="47">
        <f>+VLOOKUP($B246,Hoja1!$A$1:$F$678,5,FALSE)</f>
        <v>40077.791666666664</v>
      </c>
      <c r="E246" s="47">
        <f t="shared" si="6"/>
        <v>40077.791666666664</v>
      </c>
      <c r="F246" s="67">
        <f t="shared" si="7"/>
        <v>40077.791666666664</v>
      </c>
    </row>
    <row r="247" spans="1:6">
      <c r="A247" t="s">
        <v>199</v>
      </c>
      <c r="B247" s="62" t="s">
        <v>175</v>
      </c>
      <c r="C247" s="49">
        <v>40113.333333333336</v>
      </c>
      <c r="D247" s="47">
        <f>+VLOOKUP($B247,Hoja1!$A$1:$F$678,5,FALSE)</f>
        <v>40077.791666666664</v>
      </c>
      <c r="E247" s="47">
        <f t="shared" si="6"/>
        <v>40077.791666666664</v>
      </c>
      <c r="F247" s="67">
        <f t="shared" si="7"/>
        <v>40077.791666666664</v>
      </c>
    </row>
    <row r="248" spans="1:6">
      <c r="A248" t="s">
        <v>200</v>
      </c>
      <c r="B248" s="62" t="s">
        <v>175</v>
      </c>
      <c r="C248" s="49">
        <v>40120.333333333336</v>
      </c>
      <c r="D248" s="47">
        <f>+VLOOKUP($B248,Hoja1!$A$1:$F$678,5,FALSE)</f>
        <v>40077.791666666664</v>
      </c>
      <c r="E248" s="47">
        <f t="shared" si="6"/>
        <v>40077.791666666664</v>
      </c>
      <c r="F248" s="67">
        <f t="shared" si="7"/>
        <v>40077.791666666664</v>
      </c>
    </row>
    <row r="249" spans="1:6">
      <c r="A249" t="s">
        <v>201</v>
      </c>
      <c r="B249" s="62" t="s">
        <v>175</v>
      </c>
      <c r="C249" s="49">
        <v>40120.333333333336</v>
      </c>
      <c r="D249" s="47">
        <f>+VLOOKUP($B249,Hoja1!$A$1:$F$678,5,FALSE)</f>
        <v>40077.791666666664</v>
      </c>
      <c r="E249" s="47">
        <f t="shared" si="6"/>
        <v>40077.791666666664</v>
      </c>
      <c r="F249" s="67">
        <f t="shared" si="7"/>
        <v>40077.791666666664</v>
      </c>
    </row>
    <row r="250" spans="1:6">
      <c r="A250" t="s">
        <v>202</v>
      </c>
      <c r="B250" s="62" t="s">
        <v>175</v>
      </c>
      <c r="C250" s="49">
        <v>40120.333333333336</v>
      </c>
      <c r="D250" s="47">
        <f>+VLOOKUP($B250,Hoja1!$A$1:$F$678,5,FALSE)</f>
        <v>40077.791666666664</v>
      </c>
      <c r="E250" s="47">
        <f t="shared" si="6"/>
        <v>40077.791666666664</v>
      </c>
      <c r="F250" s="67">
        <f t="shared" si="7"/>
        <v>40077.791666666664</v>
      </c>
    </row>
    <row r="251" spans="1:6">
      <c r="A251" t="s">
        <v>203</v>
      </c>
      <c r="B251" s="62" t="s">
        <v>175</v>
      </c>
      <c r="C251" s="49">
        <v>40120.333333333336</v>
      </c>
      <c r="D251" s="47">
        <f>+VLOOKUP($B251,Hoja1!$A$1:$F$678,5,FALSE)</f>
        <v>40077.791666666664</v>
      </c>
      <c r="E251" s="47">
        <f t="shared" si="6"/>
        <v>40077.791666666664</v>
      </c>
      <c r="F251" s="67">
        <f t="shared" si="7"/>
        <v>40077.791666666664</v>
      </c>
    </row>
    <row r="252" spans="1:6">
      <c r="A252" t="s">
        <v>204</v>
      </c>
      <c r="B252" s="62" t="s">
        <v>175</v>
      </c>
      <c r="C252" s="49">
        <v>40120.333333333336</v>
      </c>
      <c r="D252" s="47">
        <f>+VLOOKUP($B252,Hoja1!$A$1:$F$678,5,FALSE)</f>
        <v>40077.791666666664</v>
      </c>
      <c r="E252" s="47">
        <f t="shared" si="6"/>
        <v>40077.791666666664</v>
      </c>
      <c r="F252" s="67">
        <f t="shared" si="7"/>
        <v>40077.791666666664</v>
      </c>
    </row>
    <row r="253" spans="1:6">
      <c r="A253" t="s">
        <v>205</v>
      </c>
      <c r="B253" s="62" t="s">
        <v>175</v>
      </c>
      <c r="C253" s="49">
        <v>40120.333333333336</v>
      </c>
      <c r="D253" s="47">
        <f>+VLOOKUP($B253,Hoja1!$A$1:$F$678,5,FALSE)</f>
        <v>40077.791666666664</v>
      </c>
      <c r="E253" s="47">
        <f t="shared" si="6"/>
        <v>40077.791666666664</v>
      </c>
      <c r="F253" s="67">
        <f t="shared" si="7"/>
        <v>40077.791666666664</v>
      </c>
    </row>
    <row r="254" spans="1:6">
      <c r="A254">
        <v>0</v>
      </c>
      <c r="B254" s="21"/>
      <c r="C254" s="42"/>
      <c r="D254" s="47" t="e">
        <f>+VLOOKUP($B254,Hoja1!$A$1:$F$678,5,FALSE)</f>
        <v>#N/A</v>
      </c>
      <c r="E254" s="47">
        <f t="shared" si="6"/>
        <v>0</v>
      </c>
      <c r="F254" s="67" t="str">
        <f t="shared" si="7"/>
        <v>-</v>
      </c>
    </row>
    <row r="255" spans="1:6">
      <c r="A255">
        <v>0</v>
      </c>
      <c r="B255" s="21"/>
      <c r="C255" s="42"/>
      <c r="D255" s="47" t="e">
        <f>+VLOOKUP($B255,Hoja1!$A$1:$F$678,5,FALSE)</f>
        <v>#N/A</v>
      </c>
      <c r="E255" s="47">
        <f t="shared" si="6"/>
        <v>0</v>
      </c>
      <c r="F255" s="67" t="str">
        <f t="shared" si="7"/>
        <v>-</v>
      </c>
    </row>
    <row r="256" spans="1:6">
      <c r="A256">
        <v>0</v>
      </c>
      <c r="B256" s="21"/>
      <c r="C256" s="42"/>
      <c r="D256" s="47" t="e">
        <f>+VLOOKUP($B256,Hoja1!$A$1:$F$678,5,FALSE)</f>
        <v>#N/A</v>
      </c>
      <c r="E256" s="47">
        <f t="shared" si="6"/>
        <v>0</v>
      </c>
      <c r="F256" s="67" t="str">
        <f t="shared" si="7"/>
        <v>-</v>
      </c>
    </row>
    <row r="257" spans="1:6" ht="17.25" thickBot="1">
      <c r="A257">
        <v>0</v>
      </c>
      <c r="B257" s="22"/>
      <c r="C257" s="43"/>
      <c r="D257" s="47" t="e">
        <f>+VLOOKUP($B257,Hoja1!$A$1:$F$678,5,FALSE)</f>
        <v>#N/A</v>
      </c>
      <c r="E257" s="47">
        <f t="shared" si="6"/>
        <v>0</v>
      </c>
      <c r="F257" s="67" t="str">
        <f t="shared" si="7"/>
        <v>-</v>
      </c>
    </row>
    <row r="258" spans="1:6" ht="17.25" thickBot="1">
      <c r="A258">
        <v>0</v>
      </c>
      <c r="B258" s="63"/>
      <c r="C258" s="11"/>
      <c r="D258" s="47" t="e">
        <f>+VLOOKUP($B258,Hoja1!$A$1:$F$678,5,FALSE)</f>
        <v>#N/A</v>
      </c>
      <c r="E258" s="47">
        <f t="shared" si="6"/>
        <v>0</v>
      </c>
      <c r="F258" s="67" t="str">
        <f t="shared" si="7"/>
        <v>-</v>
      </c>
    </row>
    <row r="259" spans="1:6">
      <c r="A259" t="s">
        <v>206</v>
      </c>
      <c r="B259" s="62" t="s">
        <v>207</v>
      </c>
      <c r="C259" s="48">
        <v>40064.333333333336</v>
      </c>
      <c r="D259" s="47">
        <f>+VLOOKUP($B259,Hoja1!$A$1:$F$678,5,FALSE)</f>
        <v>40088.791666666664</v>
      </c>
      <c r="E259" s="47">
        <f t="shared" si="6"/>
        <v>40088.791666666664</v>
      </c>
      <c r="F259" s="67">
        <f t="shared" si="7"/>
        <v>40088.791666666664</v>
      </c>
    </row>
    <row r="260" spans="1:6">
      <c r="A260" t="s">
        <v>208</v>
      </c>
      <c r="B260" s="62" t="s">
        <v>207</v>
      </c>
      <c r="C260" s="49">
        <v>40064.333333333336</v>
      </c>
      <c r="D260" s="47">
        <f>+VLOOKUP($B260,Hoja1!$A$1:$F$678,5,FALSE)</f>
        <v>40088.791666666664</v>
      </c>
      <c r="E260" s="47">
        <f t="shared" si="6"/>
        <v>40088.791666666664</v>
      </c>
      <c r="F260" s="67">
        <f t="shared" si="7"/>
        <v>40088.791666666664</v>
      </c>
    </row>
    <row r="261" spans="1:6">
      <c r="A261" t="s">
        <v>209</v>
      </c>
      <c r="B261" s="62" t="s">
        <v>207</v>
      </c>
      <c r="C261" s="49">
        <v>40064.333333333336</v>
      </c>
      <c r="D261" s="47">
        <f>+VLOOKUP($B261,Hoja1!$A$1:$F$678,5,FALSE)</f>
        <v>40088.791666666664</v>
      </c>
      <c r="E261" s="47">
        <f t="shared" si="6"/>
        <v>40088.791666666664</v>
      </c>
      <c r="F261" s="67">
        <f t="shared" si="7"/>
        <v>40088.791666666664</v>
      </c>
    </row>
    <row r="262" spans="1:6">
      <c r="A262" t="s">
        <v>209</v>
      </c>
      <c r="B262" s="62" t="s">
        <v>207</v>
      </c>
      <c r="C262" s="49">
        <v>40064.333333333336</v>
      </c>
      <c r="D262" s="47">
        <f>+VLOOKUP($B262,Hoja1!$A$1:$F$678,5,FALSE)</f>
        <v>40088.791666666664</v>
      </c>
      <c r="E262" s="47">
        <f t="shared" si="6"/>
        <v>40088.791666666664</v>
      </c>
      <c r="F262" s="67">
        <f t="shared" si="7"/>
        <v>40088.791666666664</v>
      </c>
    </row>
    <row r="263" spans="1:6">
      <c r="A263" t="s">
        <v>209</v>
      </c>
      <c r="B263" s="62" t="s">
        <v>207</v>
      </c>
      <c r="C263" s="49">
        <v>40064.333333333336</v>
      </c>
      <c r="D263" s="47">
        <f>+VLOOKUP($B263,Hoja1!$A$1:$F$678,5,FALSE)</f>
        <v>40088.791666666664</v>
      </c>
      <c r="E263" s="47">
        <f t="shared" si="6"/>
        <v>40088.791666666664</v>
      </c>
      <c r="F263" s="67">
        <f t="shared" si="7"/>
        <v>40088.791666666664</v>
      </c>
    </row>
    <row r="264" spans="1:6">
      <c r="A264" t="s">
        <v>209</v>
      </c>
      <c r="B264" s="62" t="s">
        <v>207</v>
      </c>
      <c r="C264" s="49">
        <v>40064.333333333336</v>
      </c>
      <c r="D264" s="47">
        <f>+VLOOKUP($B264,Hoja1!$A$1:$F$678,5,FALSE)</f>
        <v>40088.791666666664</v>
      </c>
      <c r="E264" s="47">
        <f t="shared" si="6"/>
        <v>40088.791666666664</v>
      </c>
      <c r="F264" s="67">
        <f t="shared" si="7"/>
        <v>40088.791666666664</v>
      </c>
    </row>
    <row r="265" spans="1:6">
      <c r="A265" t="s">
        <v>210</v>
      </c>
      <c r="B265" s="62" t="s">
        <v>207</v>
      </c>
      <c r="C265" s="49">
        <v>40064.333333333336</v>
      </c>
      <c r="D265" s="47">
        <f>+VLOOKUP($B265,Hoja1!$A$1:$F$678,5,FALSE)</f>
        <v>40088.791666666664</v>
      </c>
      <c r="E265" s="47">
        <f t="shared" ref="E265:E328" si="8">+IFERROR(D265,C265)</f>
        <v>40088.791666666664</v>
      </c>
      <c r="F265" s="67">
        <f t="shared" si="7"/>
        <v>40088.791666666664</v>
      </c>
    </row>
    <row r="266" spans="1:6">
      <c r="A266" t="s">
        <v>210</v>
      </c>
      <c r="B266" s="62" t="s">
        <v>207</v>
      </c>
      <c r="C266" s="49">
        <v>40064.333333333336</v>
      </c>
      <c r="D266" s="47">
        <f>+VLOOKUP($B266,Hoja1!$A$1:$F$678,5,FALSE)</f>
        <v>40088.791666666664</v>
      </c>
      <c r="E266" s="47">
        <f t="shared" si="8"/>
        <v>40088.791666666664</v>
      </c>
      <c r="F266" s="67">
        <f t="shared" ref="F266:F329" si="9">+IF(E266&gt;0,E266,"-")</f>
        <v>40088.791666666664</v>
      </c>
    </row>
    <row r="267" spans="1:6">
      <c r="A267" t="s">
        <v>210</v>
      </c>
      <c r="B267" s="62" t="s">
        <v>207</v>
      </c>
      <c r="C267" s="49">
        <v>40064.333333333336</v>
      </c>
      <c r="D267" s="47">
        <f>+VLOOKUP($B267,Hoja1!$A$1:$F$678,5,FALSE)</f>
        <v>40088.791666666664</v>
      </c>
      <c r="E267" s="47">
        <f t="shared" si="8"/>
        <v>40088.791666666664</v>
      </c>
      <c r="F267" s="67">
        <f t="shared" si="9"/>
        <v>40088.791666666664</v>
      </c>
    </row>
    <row r="268" spans="1:6">
      <c r="A268" t="s">
        <v>211</v>
      </c>
      <c r="B268" s="62" t="s">
        <v>207</v>
      </c>
      <c r="C268" s="49">
        <v>40064.333333333336</v>
      </c>
      <c r="D268" s="47">
        <f>+VLOOKUP($B268,Hoja1!$A$1:$F$678,5,FALSE)</f>
        <v>40088.791666666664</v>
      </c>
      <c r="E268" s="47">
        <f t="shared" si="8"/>
        <v>40088.791666666664</v>
      </c>
      <c r="F268" s="67">
        <f t="shared" si="9"/>
        <v>40088.791666666664</v>
      </c>
    </row>
    <row r="269" spans="1:6">
      <c r="A269" t="s">
        <v>211</v>
      </c>
      <c r="B269" s="62" t="s">
        <v>207</v>
      </c>
      <c r="C269" s="49">
        <v>40064.333333333336</v>
      </c>
      <c r="D269" s="47">
        <f>+VLOOKUP($B269,Hoja1!$A$1:$F$678,5,FALSE)</f>
        <v>40088.791666666664</v>
      </c>
      <c r="E269" s="47">
        <f t="shared" si="8"/>
        <v>40088.791666666664</v>
      </c>
      <c r="F269" s="67">
        <f t="shared" si="9"/>
        <v>40088.791666666664</v>
      </c>
    </row>
    <row r="270" spans="1:6">
      <c r="A270" t="s">
        <v>211</v>
      </c>
      <c r="B270" s="62" t="s">
        <v>207</v>
      </c>
      <c r="C270" s="49">
        <v>40064.333333333336</v>
      </c>
      <c r="D270" s="47">
        <f>+VLOOKUP($B270,Hoja1!$A$1:$F$678,5,FALSE)</f>
        <v>40088.791666666664</v>
      </c>
      <c r="E270" s="47">
        <f t="shared" si="8"/>
        <v>40088.791666666664</v>
      </c>
      <c r="F270" s="67">
        <f t="shared" si="9"/>
        <v>40088.791666666664</v>
      </c>
    </row>
    <row r="271" spans="1:6">
      <c r="A271" t="s">
        <v>211</v>
      </c>
      <c r="B271" s="62" t="s">
        <v>207</v>
      </c>
      <c r="C271" s="49">
        <v>40064.333333333336</v>
      </c>
      <c r="D271" s="47">
        <f>+VLOOKUP($B271,Hoja1!$A$1:$F$678,5,FALSE)</f>
        <v>40088.791666666664</v>
      </c>
      <c r="E271" s="47">
        <f t="shared" si="8"/>
        <v>40088.791666666664</v>
      </c>
      <c r="F271" s="67">
        <f t="shared" si="9"/>
        <v>40088.791666666664</v>
      </c>
    </row>
    <row r="272" spans="1:6">
      <c r="A272" t="s">
        <v>211</v>
      </c>
      <c r="B272" s="62" t="s">
        <v>207</v>
      </c>
      <c r="C272" s="49">
        <v>40064.333333333336</v>
      </c>
      <c r="D272" s="47">
        <f>+VLOOKUP($B272,Hoja1!$A$1:$F$678,5,FALSE)</f>
        <v>40088.791666666664</v>
      </c>
      <c r="E272" s="47">
        <f t="shared" si="8"/>
        <v>40088.791666666664</v>
      </c>
      <c r="F272" s="67">
        <f t="shared" si="9"/>
        <v>40088.791666666664</v>
      </c>
    </row>
    <row r="273" spans="1:6">
      <c r="A273" t="s">
        <v>212</v>
      </c>
      <c r="B273" s="62" t="s">
        <v>207</v>
      </c>
      <c r="C273" s="49">
        <v>40064.333333333336</v>
      </c>
      <c r="D273" s="47">
        <f>+VLOOKUP($B273,Hoja1!$A$1:$F$678,5,FALSE)</f>
        <v>40088.791666666664</v>
      </c>
      <c r="E273" s="47">
        <f t="shared" si="8"/>
        <v>40088.791666666664</v>
      </c>
      <c r="F273" s="67">
        <f t="shared" si="9"/>
        <v>40088.791666666664</v>
      </c>
    </row>
    <row r="274" spans="1:6">
      <c r="A274" t="s">
        <v>213</v>
      </c>
      <c r="B274" s="62" t="s">
        <v>207</v>
      </c>
      <c r="C274" s="49">
        <v>40064.333333333336</v>
      </c>
      <c r="D274" s="47">
        <f>+VLOOKUP($B274,Hoja1!$A$1:$F$678,5,FALSE)</f>
        <v>40088.791666666664</v>
      </c>
      <c r="E274" s="47">
        <f t="shared" si="8"/>
        <v>40088.791666666664</v>
      </c>
      <c r="F274" s="67">
        <f t="shared" si="9"/>
        <v>40088.791666666664</v>
      </c>
    </row>
    <row r="275" spans="1:6">
      <c r="A275" t="s">
        <v>214</v>
      </c>
      <c r="B275" s="62" t="s">
        <v>207</v>
      </c>
      <c r="C275" s="49">
        <v>40064.333333333336</v>
      </c>
      <c r="D275" s="47">
        <f>+VLOOKUP($B275,Hoja1!$A$1:$F$678,5,FALSE)</f>
        <v>40088.791666666664</v>
      </c>
      <c r="E275" s="47">
        <f t="shared" si="8"/>
        <v>40088.791666666664</v>
      </c>
      <c r="F275" s="67">
        <f t="shared" si="9"/>
        <v>40088.791666666664</v>
      </c>
    </row>
    <row r="276" spans="1:6">
      <c r="A276" t="s">
        <v>215</v>
      </c>
      <c r="B276" s="62" t="s">
        <v>207</v>
      </c>
      <c r="C276" s="49">
        <v>40064.333333333336</v>
      </c>
      <c r="D276" s="47">
        <f>+VLOOKUP($B276,Hoja1!$A$1:$F$678,5,FALSE)</f>
        <v>40088.791666666664</v>
      </c>
      <c r="E276" s="47">
        <f t="shared" si="8"/>
        <v>40088.791666666664</v>
      </c>
      <c r="F276" s="67">
        <f t="shared" si="9"/>
        <v>40088.791666666664</v>
      </c>
    </row>
    <row r="277" spans="1:6">
      <c r="A277" t="s">
        <v>216</v>
      </c>
      <c r="B277" s="62" t="s">
        <v>207</v>
      </c>
      <c r="C277" s="49">
        <v>40064.333333333336</v>
      </c>
      <c r="D277" s="47">
        <f>+VLOOKUP($B277,Hoja1!$A$1:$F$678,5,FALSE)</f>
        <v>40088.791666666664</v>
      </c>
      <c r="E277" s="47">
        <f t="shared" si="8"/>
        <v>40088.791666666664</v>
      </c>
      <c r="F277" s="67">
        <f t="shared" si="9"/>
        <v>40088.791666666664</v>
      </c>
    </row>
    <row r="278" spans="1:6">
      <c r="A278" t="s">
        <v>217</v>
      </c>
      <c r="B278" s="62" t="s">
        <v>207</v>
      </c>
      <c r="C278" s="49">
        <v>40064.333333333336</v>
      </c>
      <c r="D278" s="47">
        <f>+VLOOKUP($B278,Hoja1!$A$1:$F$678,5,FALSE)</f>
        <v>40088.791666666664</v>
      </c>
      <c r="E278" s="47">
        <f t="shared" si="8"/>
        <v>40088.791666666664</v>
      </c>
      <c r="F278" s="67">
        <f t="shared" si="9"/>
        <v>40088.791666666664</v>
      </c>
    </row>
    <row r="279" spans="1:6">
      <c r="A279" t="s">
        <v>218</v>
      </c>
      <c r="B279" s="62" t="s">
        <v>207</v>
      </c>
      <c r="C279" s="49">
        <v>40064.333333333336</v>
      </c>
      <c r="D279" s="47">
        <f>+VLOOKUP($B279,Hoja1!$A$1:$F$678,5,FALSE)</f>
        <v>40088.791666666664</v>
      </c>
      <c r="E279" s="47">
        <f t="shared" si="8"/>
        <v>40088.791666666664</v>
      </c>
      <c r="F279" s="67">
        <f t="shared" si="9"/>
        <v>40088.791666666664</v>
      </c>
    </row>
    <row r="280" spans="1:6">
      <c r="A280" t="s">
        <v>219</v>
      </c>
      <c r="B280" s="62" t="s">
        <v>207</v>
      </c>
      <c r="C280" s="49">
        <v>40064.333333333336</v>
      </c>
      <c r="D280" s="47">
        <f>+VLOOKUP($B280,Hoja1!$A$1:$F$678,5,FALSE)</f>
        <v>40088.791666666664</v>
      </c>
      <c r="E280" s="47">
        <f t="shared" si="8"/>
        <v>40088.791666666664</v>
      </c>
      <c r="F280" s="67">
        <f t="shared" si="9"/>
        <v>40088.791666666664</v>
      </c>
    </row>
    <row r="281" spans="1:6">
      <c r="A281" t="s">
        <v>220</v>
      </c>
      <c r="B281" s="62" t="s">
        <v>207</v>
      </c>
      <c r="C281" s="49">
        <v>40064.333333333336</v>
      </c>
      <c r="D281" s="47">
        <f>+VLOOKUP($B281,Hoja1!$A$1:$F$678,5,FALSE)</f>
        <v>40088.791666666664</v>
      </c>
      <c r="E281" s="47">
        <f t="shared" si="8"/>
        <v>40088.791666666664</v>
      </c>
      <c r="F281" s="67">
        <f t="shared" si="9"/>
        <v>40088.791666666664</v>
      </c>
    </row>
    <row r="282" spans="1:6">
      <c r="A282" t="s">
        <v>221</v>
      </c>
      <c r="B282" s="62" t="s">
        <v>207</v>
      </c>
      <c r="C282" s="49">
        <v>40078.333333333336</v>
      </c>
      <c r="D282" s="47">
        <f>+VLOOKUP($B282,Hoja1!$A$1:$F$678,5,FALSE)</f>
        <v>40088.791666666664</v>
      </c>
      <c r="E282" s="47">
        <f t="shared" si="8"/>
        <v>40088.791666666664</v>
      </c>
      <c r="F282" s="67">
        <f t="shared" si="9"/>
        <v>40088.791666666664</v>
      </c>
    </row>
    <row r="283" spans="1:6">
      <c r="A283" t="s">
        <v>222</v>
      </c>
      <c r="B283" s="62" t="s">
        <v>207</v>
      </c>
      <c r="C283" s="49">
        <v>40078.333333333336</v>
      </c>
      <c r="D283" s="47">
        <f>+VLOOKUP($B283,Hoja1!$A$1:$F$678,5,FALSE)</f>
        <v>40088.791666666664</v>
      </c>
      <c r="E283" s="47">
        <f t="shared" si="8"/>
        <v>40088.791666666664</v>
      </c>
      <c r="F283" s="67">
        <f t="shared" si="9"/>
        <v>40088.791666666664</v>
      </c>
    </row>
    <row r="284" spans="1:6">
      <c r="A284" t="s">
        <v>223</v>
      </c>
      <c r="B284" s="62" t="s">
        <v>207</v>
      </c>
      <c r="C284" s="49">
        <v>40078.333333333336</v>
      </c>
      <c r="D284" s="47">
        <f>+VLOOKUP($B284,Hoja1!$A$1:$F$678,5,FALSE)</f>
        <v>40088.791666666664</v>
      </c>
      <c r="E284" s="47">
        <f t="shared" si="8"/>
        <v>40088.791666666664</v>
      </c>
      <c r="F284" s="67">
        <f t="shared" si="9"/>
        <v>40088.791666666664</v>
      </c>
    </row>
    <row r="285" spans="1:6">
      <c r="A285" t="s">
        <v>224</v>
      </c>
      <c r="B285" s="62" t="s">
        <v>207</v>
      </c>
      <c r="C285" s="49">
        <v>40078.333333333336</v>
      </c>
      <c r="D285" s="47">
        <f>+VLOOKUP($B285,Hoja1!$A$1:$F$678,5,FALSE)</f>
        <v>40088.791666666664</v>
      </c>
      <c r="E285" s="47">
        <f t="shared" si="8"/>
        <v>40088.791666666664</v>
      </c>
      <c r="F285" s="67">
        <f t="shared" si="9"/>
        <v>40088.791666666664</v>
      </c>
    </row>
    <row r="286" spans="1:6">
      <c r="A286" t="s">
        <v>225</v>
      </c>
      <c r="B286" s="62" t="s">
        <v>207</v>
      </c>
      <c r="C286" s="49">
        <v>40078.333333333336</v>
      </c>
      <c r="D286" s="47">
        <f>+VLOOKUP($B286,Hoja1!$A$1:$F$678,5,FALSE)</f>
        <v>40088.791666666664</v>
      </c>
      <c r="E286" s="47">
        <f t="shared" si="8"/>
        <v>40088.791666666664</v>
      </c>
      <c r="F286" s="67">
        <f t="shared" si="9"/>
        <v>40088.791666666664</v>
      </c>
    </row>
    <row r="287" spans="1:6">
      <c r="A287" t="s">
        <v>226</v>
      </c>
      <c r="B287" s="62" t="s">
        <v>207</v>
      </c>
      <c r="C287" s="49">
        <v>40078.333333333336</v>
      </c>
      <c r="D287" s="47">
        <f>+VLOOKUP($B287,Hoja1!$A$1:$F$678,5,FALSE)</f>
        <v>40088.791666666664</v>
      </c>
      <c r="E287" s="47">
        <f t="shared" si="8"/>
        <v>40088.791666666664</v>
      </c>
      <c r="F287" s="67">
        <f t="shared" si="9"/>
        <v>40088.791666666664</v>
      </c>
    </row>
    <row r="288" spans="1:6">
      <c r="A288" t="s">
        <v>227</v>
      </c>
      <c r="B288" s="62" t="s">
        <v>207</v>
      </c>
      <c r="C288" s="49">
        <v>40078.333333333336</v>
      </c>
      <c r="D288" s="47">
        <f>+VLOOKUP($B288,Hoja1!$A$1:$F$678,5,FALSE)</f>
        <v>40088.791666666664</v>
      </c>
      <c r="E288" s="47">
        <f t="shared" si="8"/>
        <v>40088.791666666664</v>
      </c>
      <c r="F288" s="67">
        <f t="shared" si="9"/>
        <v>40088.791666666664</v>
      </c>
    </row>
    <row r="289" spans="1:6">
      <c r="A289" t="s">
        <v>228</v>
      </c>
      <c r="B289" s="62" t="s">
        <v>207</v>
      </c>
      <c r="C289" s="49">
        <v>40078.333333333336</v>
      </c>
      <c r="D289" s="47">
        <f>+VLOOKUP($B289,Hoja1!$A$1:$F$678,5,FALSE)</f>
        <v>40088.791666666664</v>
      </c>
      <c r="E289" s="47">
        <f t="shared" si="8"/>
        <v>40088.791666666664</v>
      </c>
      <c r="F289" s="67">
        <f t="shared" si="9"/>
        <v>40088.791666666664</v>
      </c>
    </row>
    <row r="290" spans="1:6">
      <c r="A290" t="s">
        <v>229</v>
      </c>
      <c r="B290" s="62" t="s">
        <v>207</v>
      </c>
      <c r="C290" s="49">
        <v>40078.333333333336</v>
      </c>
      <c r="D290" s="47">
        <f>+VLOOKUP($B290,Hoja1!$A$1:$F$678,5,FALSE)</f>
        <v>40088.791666666664</v>
      </c>
      <c r="E290" s="47">
        <f t="shared" si="8"/>
        <v>40088.791666666664</v>
      </c>
      <c r="F290" s="67">
        <f t="shared" si="9"/>
        <v>40088.791666666664</v>
      </c>
    </row>
    <row r="291" spans="1:6">
      <c r="A291" t="s">
        <v>230</v>
      </c>
      <c r="B291" s="62" t="s">
        <v>207</v>
      </c>
      <c r="C291" s="49">
        <v>40078.333333333336</v>
      </c>
      <c r="D291" s="47">
        <f>+VLOOKUP($B291,Hoja1!$A$1:$F$678,5,FALSE)</f>
        <v>40088.791666666664</v>
      </c>
      <c r="E291" s="47">
        <f t="shared" si="8"/>
        <v>40088.791666666664</v>
      </c>
      <c r="F291" s="67">
        <f t="shared" si="9"/>
        <v>40088.791666666664</v>
      </c>
    </row>
    <row r="292" spans="1:6">
      <c r="A292" t="s">
        <v>231</v>
      </c>
      <c r="B292" s="62" t="s">
        <v>207</v>
      </c>
      <c r="C292" s="49">
        <v>40078.333333333336</v>
      </c>
      <c r="D292" s="47">
        <f>+VLOOKUP($B292,Hoja1!$A$1:$F$678,5,FALSE)</f>
        <v>40088.791666666664</v>
      </c>
      <c r="E292" s="47">
        <f t="shared" si="8"/>
        <v>40088.791666666664</v>
      </c>
      <c r="F292" s="67">
        <f t="shared" si="9"/>
        <v>40088.791666666664</v>
      </c>
    </row>
    <row r="293" spans="1:6">
      <c r="A293" t="s">
        <v>232</v>
      </c>
      <c r="B293" s="62" t="s">
        <v>207</v>
      </c>
      <c r="C293" s="49">
        <v>40078.333333333336</v>
      </c>
      <c r="D293" s="47">
        <f>+VLOOKUP($B293,Hoja1!$A$1:$F$678,5,FALSE)</f>
        <v>40088.791666666664</v>
      </c>
      <c r="E293" s="47">
        <f t="shared" si="8"/>
        <v>40088.791666666664</v>
      </c>
      <c r="F293" s="67">
        <f t="shared" si="9"/>
        <v>40088.791666666664</v>
      </c>
    </row>
    <row r="294" spans="1:6">
      <c r="A294" t="s">
        <v>232</v>
      </c>
      <c r="B294" s="62" t="s">
        <v>207</v>
      </c>
      <c r="C294" s="49">
        <v>40078.333333333336</v>
      </c>
      <c r="D294" s="47">
        <f>+VLOOKUP($B294,Hoja1!$A$1:$F$678,5,FALSE)</f>
        <v>40088.791666666664</v>
      </c>
      <c r="E294" s="47">
        <f t="shared" si="8"/>
        <v>40088.791666666664</v>
      </c>
      <c r="F294" s="67">
        <f t="shared" si="9"/>
        <v>40088.791666666664</v>
      </c>
    </row>
    <row r="295" spans="1:6">
      <c r="A295" t="s">
        <v>233</v>
      </c>
      <c r="B295" s="62" t="s">
        <v>207</v>
      </c>
      <c r="C295" s="49">
        <v>40078.333333333336</v>
      </c>
      <c r="D295" s="47">
        <f>+VLOOKUP($B295,Hoja1!$A$1:$F$678,5,FALSE)</f>
        <v>40088.791666666664</v>
      </c>
      <c r="E295" s="47">
        <f t="shared" si="8"/>
        <v>40088.791666666664</v>
      </c>
      <c r="F295" s="67">
        <f t="shared" si="9"/>
        <v>40088.791666666664</v>
      </c>
    </row>
    <row r="296" spans="1:6">
      <c r="A296" t="s">
        <v>234</v>
      </c>
      <c r="B296" s="62" t="s">
        <v>207</v>
      </c>
      <c r="C296" s="49">
        <v>40078.333333333336</v>
      </c>
      <c r="D296" s="47">
        <f>+VLOOKUP($B296,Hoja1!$A$1:$F$678,5,FALSE)</f>
        <v>40088.791666666664</v>
      </c>
      <c r="E296" s="47">
        <f t="shared" si="8"/>
        <v>40088.791666666664</v>
      </c>
      <c r="F296" s="67">
        <f t="shared" si="9"/>
        <v>40088.791666666664</v>
      </c>
    </row>
    <row r="297" spans="1:6">
      <c r="A297" t="s">
        <v>235</v>
      </c>
      <c r="B297" s="62" t="s">
        <v>207</v>
      </c>
      <c r="C297" s="49">
        <v>40078.333333333336</v>
      </c>
      <c r="D297" s="47">
        <f>+VLOOKUP($B297,Hoja1!$A$1:$F$678,5,FALSE)</f>
        <v>40088.791666666664</v>
      </c>
      <c r="E297" s="47">
        <f t="shared" si="8"/>
        <v>40088.791666666664</v>
      </c>
      <c r="F297" s="67">
        <f t="shared" si="9"/>
        <v>40088.791666666664</v>
      </c>
    </row>
    <row r="298" spans="1:6">
      <c r="A298" t="s">
        <v>235</v>
      </c>
      <c r="B298" s="62" t="s">
        <v>207</v>
      </c>
      <c r="C298" s="49">
        <v>40078.333333333336</v>
      </c>
      <c r="D298" s="47">
        <f>+VLOOKUP($B298,Hoja1!$A$1:$F$678,5,FALSE)</f>
        <v>40088.791666666664</v>
      </c>
      <c r="E298" s="47">
        <f t="shared" si="8"/>
        <v>40088.791666666664</v>
      </c>
      <c r="F298" s="67">
        <f t="shared" si="9"/>
        <v>40088.791666666664</v>
      </c>
    </row>
    <row r="299" spans="1:6">
      <c r="A299" t="s">
        <v>236</v>
      </c>
      <c r="B299" s="62" t="s">
        <v>207</v>
      </c>
      <c r="C299" s="49">
        <v>40078.333333333336</v>
      </c>
      <c r="D299" s="47">
        <f>+VLOOKUP($B299,Hoja1!$A$1:$F$678,5,FALSE)</f>
        <v>40088.791666666664</v>
      </c>
      <c r="E299" s="47">
        <f t="shared" si="8"/>
        <v>40088.791666666664</v>
      </c>
      <c r="F299" s="67">
        <f t="shared" si="9"/>
        <v>40088.791666666664</v>
      </c>
    </row>
    <row r="300" spans="1:6">
      <c r="A300" t="s">
        <v>237</v>
      </c>
      <c r="B300" s="62" t="s">
        <v>207</v>
      </c>
      <c r="C300" s="49">
        <v>40078.333333333336</v>
      </c>
      <c r="D300" s="47">
        <f>+VLOOKUP($B300,Hoja1!$A$1:$F$678,5,FALSE)</f>
        <v>40088.791666666664</v>
      </c>
      <c r="E300" s="47">
        <f t="shared" si="8"/>
        <v>40088.791666666664</v>
      </c>
      <c r="F300" s="67">
        <f t="shared" si="9"/>
        <v>40088.791666666664</v>
      </c>
    </row>
    <row r="301" spans="1:6">
      <c r="A301" t="s">
        <v>238</v>
      </c>
      <c r="B301" s="62" t="s">
        <v>207</v>
      </c>
      <c r="C301" s="49">
        <v>40078.333333333336</v>
      </c>
      <c r="D301" s="47">
        <f>+VLOOKUP($B301,Hoja1!$A$1:$F$678,5,FALSE)</f>
        <v>40088.791666666664</v>
      </c>
      <c r="E301" s="47">
        <f t="shared" si="8"/>
        <v>40088.791666666664</v>
      </c>
      <c r="F301" s="67">
        <f t="shared" si="9"/>
        <v>40088.791666666664</v>
      </c>
    </row>
    <row r="302" spans="1:6">
      <c r="A302" t="s">
        <v>239</v>
      </c>
      <c r="B302" s="62" t="s">
        <v>207</v>
      </c>
      <c r="C302" s="49">
        <v>40078.333333333336</v>
      </c>
      <c r="D302" s="47">
        <f>+VLOOKUP($B302,Hoja1!$A$1:$F$678,5,FALSE)</f>
        <v>40088.791666666664</v>
      </c>
      <c r="E302" s="47">
        <f t="shared" si="8"/>
        <v>40088.791666666664</v>
      </c>
      <c r="F302" s="67">
        <f t="shared" si="9"/>
        <v>40088.791666666664</v>
      </c>
    </row>
    <row r="303" spans="1:6">
      <c r="A303" t="s">
        <v>240</v>
      </c>
      <c r="B303" s="62" t="s">
        <v>207</v>
      </c>
      <c r="C303" s="49">
        <v>40078.333333333336</v>
      </c>
      <c r="D303" s="47">
        <f>+VLOOKUP($B303,Hoja1!$A$1:$F$678,5,FALSE)</f>
        <v>40088.791666666664</v>
      </c>
      <c r="E303" s="47">
        <f t="shared" si="8"/>
        <v>40088.791666666664</v>
      </c>
      <c r="F303" s="67">
        <f t="shared" si="9"/>
        <v>40088.791666666664</v>
      </c>
    </row>
    <row r="304" spans="1:6">
      <c r="A304" t="s">
        <v>241</v>
      </c>
      <c r="B304" s="62" t="s">
        <v>207</v>
      </c>
      <c r="C304" s="49">
        <v>40078.333333333336</v>
      </c>
      <c r="D304" s="47">
        <f>+VLOOKUP($B304,Hoja1!$A$1:$F$678,5,FALSE)</f>
        <v>40088.791666666664</v>
      </c>
      <c r="E304" s="47">
        <f t="shared" si="8"/>
        <v>40088.791666666664</v>
      </c>
      <c r="F304" s="67">
        <f t="shared" si="9"/>
        <v>40088.791666666664</v>
      </c>
    </row>
    <row r="305" spans="1:6">
      <c r="A305" t="s">
        <v>242</v>
      </c>
      <c r="B305" s="62" t="s">
        <v>207</v>
      </c>
      <c r="C305" s="49">
        <v>40078.333333333336</v>
      </c>
      <c r="D305" s="47">
        <f>+VLOOKUP($B305,Hoja1!$A$1:$F$678,5,FALSE)</f>
        <v>40088.791666666664</v>
      </c>
      <c r="E305" s="47">
        <f t="shared" si="8"/>
        <v>40088.791666666664</v>
      </c>
      <c r="F305" s="67">
        <f t="shared" si="9"/>
        <v>40088.791666666664</v>
      </c>
    </row>
    <row r="306" spans="1:6">
      <c r="A306" t="s">
        <v>243</v>
      </c>
      <c r="B306" s="62" t="s">
        <v>207</v>
      </c>
      <c r="C306" s="49">
        <v>40078.333333333336</v>
      </c>
      <c r="D306" s="47">
        <f>+VLOOKUP($B306,Hoja1!$A$1:$F$678,5,FALSE)</f>
        <v>40088.791666666664</v>
      </c>
      <c r="E306" s="47">
        <f t="shared" si="8"/>
        <v>40088.791666666664</v>
      </c>
      <c r="F306" s="67">
        <f t="shared" si="9"/>
        <v>40088.791666666664</v>
      </c>
    </row>
    <row r="307" spans="1:6">
      <c r="A307" t="s">
        <v>244</v>
      </c>
      <c r="B307" s="62" t="s">
        <v>207</v>
      </c>
      <c r="C307" s="49">
        <v>40078.333333333336</v>
      </c>
      <c r="D307" s="47">
        <f>+VLOOKUP($B307,Hoja1!$A$1:$F$678,5,FALSE)</f>
        <v>40088.791666666664</v>
      </c>
      <c r="E307" s="47">
        <f t="shared" si="8"/>
        <v>40088.791666666664</v>
      </c>
      <c r="F307" s="67">
        <f t="shared" si="9"/>
        <v>40088.791666666664</v>
      </c>
    </row>
    <row r="308" spans="1:6">
      <c r="A308" t="s">
        <v>245</v>
      </c>
      <c r="B308" s="62" t="s">
        <v>207</v>
      </c>
      <c r="C308" s="49">
        <v>40078.333333333336</v>
      </c>
      <c r="D308" s="47">
        <f>+VLOOKUP($B308,Hoja1!$A$1:$F$678,5,FALSE)</f>
        <v>40088.791666666664</v>
      </c>
      <c r="E308" s="47">
        <f t="shared" si="8"/>
        <v>40088.791666666664</v>
      </c>
      <c r="F308" s="67">
        <f t="shared" si="9"/>
        <v>40088.791666666664</v>
      </c>
    </row>
    <row r="309" spans="1:6">
      <c r="A309" t="s">
        <v>246</v>
      </c>
      <c r="B309" s="62" t="s">
        <v>207</v>
      </c>
      <c r="C309" s="49">
        <v>40078.333333333336</v>
      </c>
      <c r="D309" s="47">
        <f>+VLOOKUP($B309,Hoja1!$A$1:$F$678,5,FALSE)</f>
        <v>40088.791666666664</v>
      </c>
      <c r="E309" s="47">
        <f t="shared" si="8"/>
        <v>40088.791666666664</v>
      </c>
      <c r="F309" s="67">
        <f t="shared" si="9"/>
        <v>40088.791666666664</v>
      </c>
    </row>
    <row r="310" spans="1:6">
      <c r="A310" t="s">
        <v>247</v>
      </c>
      <c r="B310" s="62" t="s">
        <v>207</v>
      </c>
      <c r="C310" s="49">
        <v>40078.333333333336</v>
      </c>
      <c r="D310" s="47">
        <f>+VLOOKUP($B310,Hoja1!$A$1:$F$678,5,FALSE)</f>
        <v>40088.791666666664</v>
      </c>
      <c r="E310" s="47">
        <f t="shared" si="8"/>
        <v>40088.791666666664</v>
      </c>
      <c r="F310" s="67">
        <f t="shared" si="9"/>
        <v>40088.791666666664</v>
      </c>
    </row>
    <row r="311" spans="1:6">
      <c r="A311" t="s">
        <v>247</v>
      </c>
      <c r="B311" s="62" t="s">
        <v>207</v>
      </c>
      <c r="C311" s="49">
        <v>40078.333333333336</v>
      </c>
      <c r="D311" s="47">
        <f>+VLOOKUP($B311,Hoja1!$A$1:$F$678,5,FALSE)</f>
        <v>40088.791666666664</v>
      </c>
      <c r="E311" s="47">
        <f t="shared" si="8"/>
        <v>40088.791666666664</v>
      </c>
      <c r="F311" s="67">
        <f t="shared" si="9"/>
        <v>40088.791666666664</v>
      </c>
    </row>
    <row r="312" spans="1:6">
      <c r="A312" t="s">
        <v>247</v>
      </c>
      <c r="B312" s="62" t="s">
        <v>207</v>
      </c>
      <c r="C312" s="49">
        <v>40078.333333333336</v>
      </c>
      <c r="D312" s="47">
        <f>+VLOOKUP($B312,Hoja1!$A$1:$F$678,5,FALSE)</f>
        <v>40088.791666666664</v>
      </c>
      <c r="E312" s="47">
        <f t="shared" si="8"/>
        <v>40088.791666666664</v>
      </c>
      <c r="F312" s="67">
        <f t="shared" si="9"/>
        <v>40088.791666666664</v>
      </c>
    </row>
    <row r="313" spans="1:6">
      <c r="A313" t="s">
        <v>248</v>
      </c>
      <c r="B313" s="62" t="s">
        <v>207</v>
      </c>
      <c r="C313" s="49">
        <v>40092.333333333336</v>
      </c>
      <c r="D313" s="47">
        <f>+VLOOKUP($B313,Hoja1!$A$1:$F$678,5,FALSE)</f>
        <v>40088.791666666664</v>
      </c>
      <c r="E313" s="47">
        <f t="shared" si="8"/>
        <v>40088.791666666664</v>
      </c>
      <c r="F313" s="67">
        <f t="shared" si="9"/>
        <v>40088.791666666664</v>
      </c>
    </row>
    <row r="314" spans="1:6">
      <c r="A314" t="s">
        <v>249</v>
      </c>
      <c r="B314" s="62" t="s">
        <v>207</v>
      </c>
      <c r="C314" s="49">
        <v>40092.333333333336</v>
      </c>
      <c r="D314" s="47">
        <f>+VLOOKUP($B314,Hoja1!$A$1:$F$678,5,FALSE)</f>
        <v>40088.791666666664</v>
      </c>
      <c r="E314" s="47">
        <f t="shared" si="8"/>
        <v>40088.791666666664</v>
      </c>
      <c r="F314" s="67">
        <f t="shared" si="9"/>
        <v>40088.791666666664</v>
      </c>
    </row>
    <row r="315" spans="1:6">
      <c r="A315" t="s">
        <v>250</v>
      </c>
      <c r="B315" s="62" t="s">
        <v>207</v>
      </c>
      <c r="C315" s="49">
        <v>40092.333333333336</v>
      </c>
      <c r="D315" s="47">
        <f>+VLOOKUP($B315,Hoja1!$A$1:$F$678,5,FALSE)</f>
        <v>40088.791666666664</v>
      </c>
      <c r="E315" s="47">
        <f t="shared" si="8"/>
        <v>40088.791666666664</v>
      </c>
      <c r="F315" s="67">
        <f t="shared" si="9"/>
        <v>40088.791666666664</v>
      </c>
    </row>
    <row r="316" spans="1:6">
      <c r="A316" t="s">
        <v>251</v>
      </c>
      <c r="B316" s="62" t="s">
        <v>207</v>
      </c>
      <c r="C316" s="49">
        <v>40092.333333333336</v>
      </c>
      <c r="D316" s="47">
        <f>+VLOOKUP($B316,Hoja1!$A$1:$F$678,5,FALSE)</f>
        <v>40088.791666666664</v>
      </c>
      <c r="E316" s="47">
        <f t="shared" si="8"/>
        <v>40088.791666666664</v>
      </c>
      <c r="F316" s="67">
        <f t="shared" si="9"/>
        <v>40088.791666666664</v>
      </c>
    </row>
    <row r="317" spans="1:6">
      <c r="A317" t="s">
        <v>252</v>
      </c>
      <c r="B317" s="62" t="s">
        <v>207</v>
      </c>
      <c r="C317" s="49">
        <v>40092.333333333336</v>
      </c>
      <c r="D317" s="47">
        <f>+VLOOKUP($B317,Hoja1!$A$1:$F$678,5,FALSE)</f>
        <v>40088.791666666664</v>
      </c>
      <c r="E317" s="47">
        <f t="shared" si="8"/>
        <v>40088.791666666664</v>
      </c>
      <c r="F317" s="67">
        <f t="shared" si="9"/>
        <v>40088.791666666664</v>
      </c>
    </row>
    <row r="318" spans="1:6">
      <c r="A318" t="s">
        <v>252</v>
      </c>
      <c r="B318" s="62" t="s">
        <v>207</v>
      </c>
      <c r="C318" s="49">
        <v>40092.333333333336</v>
      </c>
      <c r="D318" s="47">
        <f>+VLOOKUP($B318,Hoja1!$A$1:$F$678,5,FALSE)</f>
        <v>40088.791666666664</v>
      </c>
      <c r="E318" s="47">
        <f t="shared" si="8"/>
        <v>40088.791666666664</v>
      </c>
      <c r="F318" s="67">
        <f t="shared" si="9"/>
        <v>40088.791666666664</v>
      </c>
    </row>
    <row r="319" spans="1:6">
      <c r="A319" t="s">
        <v>252</v>
      </c>
      <c r="B319" s="62" t="s">
        <v>207</v>
      </c>
      <c r="C319" s="49">
        <v>40092.333333333336</v>
      </c>
      <c r="D319" s="47">
        <f>+VLOOKUP($B319,Hoja1!$A$1:$F$678,5,FALSE)</f>
        <v>40088.791666666664</v>
      </c>
      <c r="E319" s="47">
        <f t="shared" si="8"/>
        <v>40088.791666666664</v>
      </c>
      <c r="F319" s="67">
        <f t="shared" si="9"/>
        <v>40088.791666666664</v>
      </c>
    </row>
    <row r="320" spans="1:6">
      <c r="A320" t="s">
        <v>252</v>
      </c>
      <c r="B320" s="62" t="s">
        <v>207</v>
      </c>
      <c r="C320" s="49">
        <v>40092.333333333336</v>
      </c>
      <c r="D320" s="47">
        <f>+VLOOKUP($B320,Hoja1!$A$1:$F$678,5,FALSE)</f>
        <v>40088.791666666664</v>
      </c>
      <c r="E320" s="47">
        <f t="shared" si="8"/>
        <v>40088.791666666664</v>
      </c>
      <c r="F320" s="67">
        <f t="shared" si="9"/>
        <v>40088.791666666664</v>
      </c>
    </row>
    <row r="321" spans="1:6">
      <c r="A321" t="s">
        <v>252</v>
      </c>
      <c r="B321" s="62" t="s">
        <v>207</v>
      </c>
      <c r="C321" s="49">
        <v>40092.333333333336</v>
      </c>
      <c r="D321" s="47">
        <f>+VLOOKUP($B321,Hoja1!$A$1:$F$678,5,FALSE)</f>
        <v>40088.791666666664</v>
      </c>
      <c r="E321" s="47">
        <f t="shared" si="8"/>
        <v>40088.791666666664</v>
      </c>
      <c r="F321" s="67">
        <f t="shared" si="9"/>
        <v>40088.791666666664</v>
      </c>
    </row>
    <row r="322" spans="1:6">
      <c r="A322" t="s">
        <v>252</v>
      </c>
      <c r="B322" s="62" t="s">
        <v>207</v>
      </c>
      <c r="C322" s="49">
        <v>40092.333333333336</v>
      </c>
      <c r="D322" s="47">
        <f>+VLOOKUP($B322,Hoja1!$A$1:$F$678,5,FALSE)</f>
        <v>40088.791666666664</v>
      </c>
      <c r="E322" s="47">
        <f t="shared" si="8"/>
        <v>40088.791666666664</v>
      </c>
      <c r="F322" s="67">
        <f t="shared" si="9"/>
        <v>40088.791666666664</v>
      </c>
    </row>
    <row r="323" spans="1:6">
      <c r="A323" t="s">
        <v>252</v>
      </c>
      <c r="B323" s="62" t="s">
        <v>207</v>
      </c>
      <c r="C323" s="49">
        <v>40092.333333333336</v>
      </c>
      <c r="D323" s="47">
        <f>+VLOOKUP($B323,Hoja1!$A$1:$F$678,5,FALSE)</f>
        <v>40088.791666666664</v>
      </c>
      <c r="E323" s="47">
        <f t="shared" si="8"/>
        <v>40088.791666666664</v>
      </c>
      <c r="F323" s="67">
        <f t="shared" si="9"/>
        <v>40088.791666666664</v>
      </c>
    </row>
    <row r="324" spans="1:6">
      <c r="A324" t="s">
        <v>252</v>
      </c>
      <c r="B324" s="62" t="s">
        <v>207</v>
      </c>
      <c r="C324" s="49">
        <v>40092.333333333336</v>
      </c>
      <c r="D324" s="47">
        <f>+VLOOKUP($B324,Hoja1!$A$1:$F$678,5,FALSE)</f>
        <v>40088.791666666664</v>
      </c>
      <c r="E324" s="47">
        <f t="shared" si="8"/>
        <v>40088.791666666664</v>
      </c>
      <c r="F324" s="67">
        <f t="shared" si="9"/>
        <v>40088.791666666664</v>
      </c>
    </row>
    <row r="325" spans="1:6">
      <c r="A325" t="s">
        <v>253</v>
      </c>
      <c r="B325" s="62" t="s">
        <v>207</v>
      </c>
      <c r="C325" s="49">
        <v>40092.333333333336</v>
      </c>
      <c r="D325" s="47">
        <f>+VLOOKUP($B325,Hoja1!$A$1:$F$678,5,FALSE)</f>
        <v>40088.791666666664</v>
      </c>
      <c r="E325" s="47">
        <f t="shared" si="8"/>
        <v>40088.791666666664</v>
      </c>
      <c r="F325" s="67">
        <f t="shared" si="9"/>
        <v>40088.791666666664</v>
      </c>
    </row>
    <row r="326" spans="1:6">
      <c r="A326" t="s">
        <v>254</v>
      </c>
      <c r="B326" s="62" t="s">
        <v>207</v>
      </c>
      <c r="C326" s="49">
        <v>40092.333333333336</v>
      </c>
      <c r="D326" s="47">
        <f>+VLOOKUP($B326,Hoja1!$A$1:$F$678,5,FALSE)</f>
        <v>40088.791666666664</v>
      </c>
      <c r="E326" s="47">
        <f t="shared" si="8"/>
        <v>40088.791666666664</v>
      </c>
      <c r="F326" s="67">
        <f t="shared" si="9"/>
        <v>40088.791666666664</v>
      </c>
    </row>
    <row r="327" spans="1:6">
      <c r="A327" t="s">
        <v>254</v>
      </c>
      <c r="B327" s="62" t="s">
        <v>207</v>
      </c>
      <c r="C327" s="49">
        <v>40092.333333333336</v>
      </c>
      <c r="D327" s="47">
        <f>+VLOOKUP($B327,Hoja1!$A$1:$F$678,5,FALSE)</f>
        <v>40088.791666666664</v>
      </c>
      <c r="E327" s="47">
        <f t="shared" si="8"/>
        <v>40088.791666666664</v>
      </c>
      <c r="F327" s="67">
        <f t="shared" si="9"/>
        <v>40088.791666666664</v>
      </c>
    </row>
    <row r="328" spans="1:6">
      <c r="A328" t="s">
        <v>254</v>
      </c>
      <c r="B328" s="62" t="s">
        <v>207</v>
      </c>
      <c r="C328" s="49">
        <v>40092.333333333336</v>
      </c>
      <c r="D328" s="47">
        <f>+VLOOKUP($B328,Hoja1!$A$1:$F$678,5,FALSE)</f>
        <v>40088.791666666664</v>
      </c>
      <c r="E328" s="47">
        <f t="shared" si="8"/>
        <v>40088.791666666664</v>
      </c>
      <c r="F328" s="67">
        <f t="shared" si="9"/>
        <v>40088.791666666664</v>
      </c>
    </row>
    <row r="329" spans="1:6">
      <c r="A329" t="s">
        <v>254</v>
      </c>
      <c r="B329" s="62" t="s">
        <v>207</v>
      </c>
      <c r="C329" s="49">
        <v>40092.333333333336</v>
      </c>
      <c r="D329" s="47">
        <f>+VLOOKUP($B329,Hoja1!$A$1:$F$678,5,FALSE)</f>
        <v>40088.791666666664</v>
      </c>
      <c r="E329" s="47">
        <f t="shared" ref="E329:E392" si="10">+IFERROR(D329,C329)</f>
        <v>40088.791666666664</v>
      </c>
      <c r="F329" s="67">
        <f t="shared" si="9"/>
        <v>40088.791666666664</v>
      </c>
    </row>
    <row r="330" spans="1:6">
      <c r="A330" t="s">
        <v>255</v>
      </c>
      <c r="B330" s="62" t="s">
        <v>207</v>
      </c>
      <c r="C330" s="49">
        <v>40092.333333333336</v>
      </c>
      <c r="D330" s="47">
        <f>+VLOOKUP($B330,Hoja1!$A$1:$F$678,5,FALSE)</f>
        <v>40088.791666666664</v>
      </c>
      <c r="E330" s="47">
        <f t="shared" si="10"/>
        <v>40088.791666666664</v>
      </c>
      <c r="F330" s="67">
        <f t="shared" ref="F330:F393" si="11">+IF(E330&gt;0,E330,"-")</f>
        <v>40088.791666666664</v>
      </c>
    </row>
    <row r="331" spans="1:6">
      <c r="A331" t="s">
        <v>256</v>
      </c>
      <c r="B331" s="62" t="s">
        <v>207</v>
      </c>
      <c r="C331" s="49">
        <v>40092.333333333336</v>
      </c>
      <c r="D331" s="47">
        <f>+VLOOKUP($B331,Hoja1!$A$1:$F$678,5,FALSE)</f>
        <v>40088.791666666664</v>
      </c>
      <c r="E331" s="47">
        <f t="shared" si="10"/>
        <v>40088.791666666664</v>
      </c>
      <c r="F331" s="67">
        <f t="shared" si="11"/>
        <v>40088.791666666664</v>
      </c>
    </row>
    <row r="332" spans="1:6">
      <c r="A332" t="s">
        <v>257</v>
      </c>
      <c r="B332" s="62" t="s">
        <v>207</v>
      </c>
      <c r="C332" s="49">
        <v>40092.333333333336</v>
      </c>
      <c r="D332" s="47">
        <f>+VLOOKUP($B332,Hoja1!$A$1:$F$678,5,FALSE)</f>
        <v>40088.791666666664</v>
      </c>
      <c r="E332" s="47">
        <f t="shared" si="10"/>
        <v>40088.791666666664</v>
      </c>
      <c r="F332" s="67">
        <f t="shared" si="11"/>
        <v>40088.791666666664</v>
      </c>
    </row>
    <row r="333" spans="1:6">
      <c r="A333" t="s">
        <v>258</v>
      </c>
      <c r="B333" s="62" t="s">
        <v>207</v>
      </c>
      <c r="C333" s="49">
        <v>40092.333333333336</v>
      </c>
      <c r="D333" s="47">
        <f>+VLOOKUP($B333,Hoja1!$A$1:$F$678,5,FALSE)</f>
        <v>40088.791666666664</v>
      </c>
      <c r="E333" s="47">
        <f t="shared" si="10"/>
        <v>40088.791666666664</v>
      </c>
      <c r="F333" s="67">
        <f t="shared" si="11"/>
        <v>40088.791666666664</v>
      </c>
    </row>
    <row r="334" spans="1:6">
      <c r="A334" t="s">
        <v>258</v>
      </c>
      <c r="B334" s="62" t="s">
        <v>207</v>
      </c>
      <c r="C334" s="49">
        <v>40092.333333333336</v>
      </c>
      <c r="D334" s="47">
        <f>+VLOOKUP($B334,Hoja1!$A$1:$F$678,5,FALSE)</f>
        <v>40088.791666666664</v>
      </c>
      <c r="E334" s="47">
        <f t="shared" si="10"/>
        <v>40088.791666666664</v>
      </c>
      <c r="F334" s="67">
        <f t="shared" si="11"/>
        <v>40088.791666666664</v>
      </c>
    </row>
    <row r="335" spans="1:6">
      <c r="A335" t="s">
        <v>259</v>
      </c>
      <c r="B335" s="62" t="s">
        <v>207</v>
      </c>
      <c r="C335" s="49">
        <v>40092.333333333336</v>
      </c>
      <c r="D335" s="47">
        <f>+VLOOKUP($B335,Hoja1!$A$1:$F$678,5,FALSE)</f>
        <v>40088.791666666664</v>
      </c>
      <c r="E335" s="47">
        <f t="shared" si="10"/>
        <v>40088.791666666664</v>
      </c>
      <c r="F335" s="67">
        <f t="shared" si="11"/>
        <v>40088.791666666664</v>
      </c>
    </row>
    <row r="336" spans="1:6">
      <c r="A336" t="s">
        <v>260</v>
      </c>
      <c r="B336" s="62" t="s">
        <v>207</v>
      </c>
      <c r="C336" s="49">
        <v>40092.333333333336</v>
      </c>
      <c r="D336" s="47">
        <f>+VLOOKUP($B336,Hoja1!$A$1:$F$678,5,FALSE)</f>
        <v>40088.791666666664</v>
      </c>
      <c r="E336" s="47">
        <f t="shared" si="10"/>
        <v>40088.791666666664</v>
      </c>
      <c r="F336" s="67">
        <f t="shared" si="11"/>
        <v>40088.791666666664</v>
      </c>
    </row>
    <row r="337" spans="1:6">
      <c r="A337" t="s">
        <v>261</v>
      </c>
      <c r="B337" s="62" t="s">
        <v>207</v>
      </c>
      <c r="C337" s="49">
        <v>40092.333333333336</v>
      </c>
      <c r="D337" s="47">
        <f>+VLOOKUP($B337,Hoja1!$A$1:$F$678,5,FALSE)</f>
        <v>40088.791666666664</v>
      </c>
      <c r="E337" s="47">
        <f t="shared" si="10"/>
        <v>40088.791666666664</v>
      </c>
      <c r="F337" s="67">
        <f t="shared" si="11"/>
        <v>40088.791666666664</v>
      </c>
    </row>
    <row r="338" spans="1:6">
      <c r="A338" t="s">
        <v>262</v>
      </c>
      <c r="B338" s="62" t="s">
        <v>207</v>
      </c>
      <c r="C338" s="49">
        <v>40106.333333333336</v>
      </c>
      <c r="D338" s="47">
        <f>+VLOOKUP($B338,Hoja1!$A$1:$F$678,5,FALSE)</f>
        <v>40088.791666666664</v>
      </c>
      <c r="E338" s="47">
        <f t="shared" si="10"/>
        <v>40088.791666666664</v>
      </c>
      <c r="F338" s="67">
        <f t="shared" si="11"/>
        <v>40088.791666666664</v>
      </c>
    </row>
    <row r="339" spans="1:6">
      <c r="A339" t="s">
        <v>263</v>
      </c>
      <c r="B339" s="62" t="s">
        <v>207</v>
      </c>
      <c r="C339" s="49">
        <v>40106.333333333336</v>
      </c>
      <c r="D339" s="47">
        <f>+VLOOKUP($B339,Hoja1!$A$1:$F$678,5,FALSE)</f>
        <v>40088.791666666664</v>
      </c>
      <c r="E339" s="47">
        <f t="shared" si="10"/>
        <v>40088.791666666664</v>
      </c>
      <c r="F339" s="67">
        <f t="shared" si="11"/>
        <v>40088.791666666664</v>
      </c>
    </row>
    <row r="340" spans="1:6">
      <c r="A340" t="s">
        <v>263</v>
      </c>
      <c r="B340" s="62" t="s">
        <v>207</v>
      </c>
      <c r="C340" s="49">
        <v>40106.333333333336</v>
      </c>
      <c r="D340" s="47">
        <f>+VLOOKUP($B340,Hoja1!$A$1:$F$678,5,FALSE)</f>
        <v>40088.791666666664</v>
      </c>
      <c r="E340" s="47">
        <f t="shared" si="10"/>
        <v>40088.791666666664</v>
      </c>
      <c r="F340" s="67">
        <f t="shared" si="11"/>
        <v>40088.791666666664</v>
      </c>
    </row>
    <row r="341" spans="1:6">
      <c r="A341" t="s">
        <v>264</v>
      </c>
      <c r="B341" s="62" t="s">
        <v>207</v>
      </c>
      <c r="C341" s="49">
        <v>40106.333333333336</v>
      </c>
      <c r="D341" s="47">
        <f>+VLOOKUP($B341,Hoja1!$A$1:$F$678,5,FALSE)</f>
        <v>40088.791666666664</v>
      </c>
      <c r="E341" s="47">
        <f t="shared" si="10"/>
        <v>40088.791666666664</v>
      </c>
      <c r="F341" s="67">
        <f t="shared" si="11"/>
        <v>40088.791666666664</v>
      </c>
    </row>
    <row r="342" spans="1:6">
      <c r="A342" t="s">
        <v>265</v>
      </c>
      <c r="B342" s="62" t="s">
        <v>207</v>
      </c>
      <c r="C342" s="49">
        <v>40106.333333333336</v>
      </c>
      <c r="D342" s="47">
        <f>+VLOOKUP($B342,Hoja1!$A$1:$F$678,5,FALSE)</f>
        <v>40088.791666666664</v>
      </c>
      <c r="E342" s="47">
        <f t="shared" si="10"/>
        <v>40088.791666666664</v>
      </c>
      <c r="F342" s="67">
        <f t="shared" si="11"/>
        <v>40088.791666666664</v>
      </c>
    </row>
    <row r="343" spans="1:6">
      <c r="A343" t="s">
        <v>266</v>
      </c>
      <c r="B343" s="62" t="s">
        <v>207</v>
      </c>
      <c r="C343" s="49">
        <v>40106.333333333336</v>
      </c>
      <c r="D343" s="47">
        <f>+VLOOKUP($B343,Hoja1!$A$1:$F$678,5,FALSE)</f>
        <v>40088.791666666664</v>
      </c>
      <c r="E343" s="47">
        <f t="shared" si="10"/>
        <v>40088.791666666664</v>
      </c>
      <c r="F343" s="67">
        <f t="shared" si="11"/>
        <v>40088.791666666664</v>
      </c>
    </row>
    <row r="344" spans="1:6">
      <c r="A344" t="s">
        <v>267</v>
      </c>
      <c r="B344" s="62" t="s">
        <v>207</v>
      </c>
      <c r="C344" s="49">
        <v>40106.333333333336</v>
      </c>
      <c r="D344" s="47">
        <f>+VLOOKUP($B344,Hoja1!$A$1:$F$678,5,FALSE)</f>
        <v>40088.791666666664</v>
      </c>
      <c r="E344" s="47">
        <f t="shared" si="10"/>
        <v>40088.791666666664</v>
      </c>
      <c r="F344" s="67">
        <f t="shared" si="11"/>
        <v>40088.791666666664</v>
      </c>
    </row>
    <row r="345" spans="1:6">
      <c r="A345" t="s">
        <v>267</v>
      </c>
      <c r="B345" s="62" t="s">
        <v>207</v>
      </c>
      <c r="C345" s="49">
        <v>40106.333333333336</v>
      </c>
      <c r="D345" s="47">
        <f>+VLOOKUP($B345,Hoja1!$A$1:$F$678,5,FALSE)</f>
        <v>40088.791666666664</v>
      </c>
      <c r="E345" s="47">
        <f t="shared" si="10"/>
        <v>40088.791666666664</v>
      </c>
      <c r="F345" s="67">
        <f t="shared" si="11"/>
        <v>40088.791666666664</v>
      </c>
    </row>
    <row r="346" spans="1:6">
      <c r="A346" t="s">
        <v>268</v>
      </c>
      <c r="B346" s="62" t="s">
        <v>207</v>
      </c>
      <c r="C346" s="49">
        <v>40106.333333333336</v>
      </c>
      <c r="D346" s="47">
        <f>+VLOOKUP($B346,Hoja1!$A$1:$F$678,5,FALSE)</f>
        <v>40088.791666666664</v>
      </c>
      <c r="E346" s="47">
        <f t="shared" si="10"/>
        <v>40088.791666666664</v>
      </c>
      <c r="F346" s="67">
        <f t="shared" si="11"/>
        <v>40088.791666666664</v>
      </c>
    </row>
    <row r="347" spans="1:6">
      <c r="A347" t="s">
        <v>269</v>
      </c>
      <c r="B347" s="62" t="s">
        <v>207</v>
      </c>
      <c r="C347" s="49">
        <v>40106.333333333336</v>
      </c>
      <c r="D347" s="47">
        <f>+VLOOKUP($B347,Hoja1!$A$1:$F$678,5,FALSE)</f>
        <v>40088.791666666664</v>
      </c>
      <c r="E347" s="47">
        <f t="shared" si="10"/>
        <v>40088.791666666664</v>
      </c>
      <c r="F347" s="67">
        <f t="shared" si="11"/>
        <v>40088.791666666664</v>
      </c>
    </row>
    <row r="348" spans="1:6">
      <c r="A348" t="s">
        <v>270</v>
      </c>
      <c r="B348" s="62" t="s">
        <v>207</v>
      </c>
      <c r="C348" s="49">
        <v>40106.333333333336</v>
      </c>
      <c r="D348" s="47">
        <f>+VLOOKUP($B348,Hoja1!$A$1:$F$678,5,FALSE)</f>
        <v>40088.791666666664</v>
      </c>
      <c r="E348" s="47">
        <f t="shared" si="10"/>
        <v>40088.791666666664</v>
      </c>
      <c r="F348" s="67">
        <f t="shared" si="11"/>
        <v>40088.791666666664</v>
      </c>
    </row>
    <row r="349" spans="1:6">
      <c r="A349" t="s">
        <v>271</v>
      </c>
      <c r="B349" s="62" t="s">
        <v>207</v>
      </c>
      <c r="C349" s="49">
        <v>40106.333333333336</v>
      </c>
      <c r="D349" s="47">
        <f>+VLOOKUP($B349,Hoja1!$A$1:$F$678,5,FALSE)</f>
        <v>40088.791666666664</v>
      </c>
      <c r="E349" s="47">
        <f t="shared" si="10"/>
        <v>40088.791666666664</v>
      </c>
      <c r="F349" s="67">
        <f t="shared" si="11"/>
        <v>40088.791666666664</v>
      </c>
    </row>
    <row r="350" spans="1:6">
      <c r="A350" t="s">
        <v>272</v>
      </c>
      <c r="B350" s="62" t="s">
        <v>207</v>
      </c>
      <c r="C350" s="49">
        <v>40106.333333333336</v>
      </c>
      <c r="D350" s="47">
        <f>+VLOOKUP($B350,Hoja1!$A$1:$F$678,5,FALSE)</f>
        <v>40088.791666666664</v>
      </c>
      <c r="E350" s="47">
        <f t="shared" si="10"/>
        <v>40088.791666666664</v>
      </c>
      <c r="F350" s="67">
        <f t="shared" si="11"/>
        <v>40088.791666666664</v>
      </c>
    </row>
    <row r="351" spans="1:6">
      <c r="A351" t="s">
        <v>273</v>
      </c>
      <c r="B351" s="62" t="s">
        <v>207</v>
      </c>
      <c r="C351" s="49">
        <v>40106.333333333336</v>
      </c>
      <c r="D351" s="47">
        <f>+VLOOKUP($B351,Hoja1!$A$1:$F$678,5,FALSE)</f>
        <v>40088.791666666664</v>
      </c>
      <c r="E351" s="47">
        <f t="shared" si="10"/>
        <v>40088.791666666664</v>
      </c>
      <c r="F351" s="67">
        <f t="shared" si="11"/>
        <v>40088.791666666664</v>
      </c>
    </row>
    <row r="352" spans="1:6">
      <c r="A352" t="s">
        <v>274</v>
      </c>
      <c r="B352" s="62" t="s">
        <v>207</v>
      </c>
      <c r="C352" s="49">
        <v>40106.333333333336</v>
      </c>
      <c r="D352" s="47">
        <f>+VLOOKUP($B352,Hoja1!$A$1:$F$678,5,FALSE)</f>
        <v>40088.791666666664</v>
      </c>
      <c r="E352" s="47">
        <f t="shared" si="10"/>
        <v>40088.791666666664</v>
      </c>
      <c r="F352" s="67">
        <f t="shared" si="11"/>
        <v>40088.791666666664</v>
      </c>
    </row>
    <row r="353" spans="1:6">
      <c r="A353" t="s">
        <v>275</v>
      </c>
      <c r="B353" s="62" t="s">
        <v>207</v>
      </c>
      <c r="C353" s="49">
        <v>40106.333333333336</v>
      </c>
      <c r="D353" s="47">
        <f>+VLOOKUP($B353,Hoja1!$A$1:$F$678,5,FALSE)</f>
        <v>40088.791666666664</v>
      </c>
      <c r="E353" s="47">
        <f t="shared" si="10"/>
        <v>40088.791666666664</v>
      </c>
      <c r="F353" s="67">
        <f t="shared" si="11"/>
        <v>40088.791666666664</v>
      </c>
    </row>
    <row r="354" spans="1:6">
      <c r="A354" t="s">
        <v>276</v>
      </c>
      <c r="B354" s="62" t="s">
        <v>207</v>
      </c>
      <c r="C354" s="49">
        <v>40106.333333333336</v>
      </c>
      <c r="D354" s="47">
        <f>+VLOOKUP($B354,Hoja1!$A$1:$F$678,5,FALSE)</f>
        <v>40088.791666666664</v>
      </c>
      <c r="E354" s="47">
        <f t="shared" si="10"/>
        <v>40088.791666666664</v>
      </c>
      <c r="F354" s="67">
        <f t="shared" si="11"/>
        <v>40088.791666666664</v>
      </c>
    </row>
    <row r="355" spans="1:6">
      <c r="A355" t="s">
        <v>277</v>
      </c>
      <c r="B355" s="62" t="s">
        <v>207</v>
      </c>
      <c r="C355" s="49">
        <v>40106.333333333336</v>
      </c>
      <c r="D355" s="47">
        <f>+VLOOKUP($B355,Hoja1!$A$1:$F$678,5,FALSE)</f>
        <v>40088.791666666664</v>
      </c>
      <c r="E355" s="47">
        <f t="shared" si="10"/>
        <v>40088.791666666664</v>
      </c>
      <c r="F355" s="67">
        <f t="shared" si="11"/>
        <v>40088.791666666664</v>
      </c>
    </row>
    <row r="356" spans="1:6">
      <c r="A356" t="s">
        <v>278</v>
      </c>
      <c r="B356" s="62" t="s">
        <v>207</v>
      </c>
      <c r="C356" s="49">
        <v>40106.333333333336</v>
      </c>
      <c r="D356" s="47">
        <f>+VLOOKUP($B356,Hoja1!$A$1:$F$678,5,FALSE)</f>
        <v>40088.791666666664</v>
      </c>
      <c r="E356" s="47">
        <f t="shared" si="10"/>
        <v>40088.791666666664</v>
      </c>
      <c r="F356" s="67">
        <f t="shared" si="11"/>
        <v>40088.791666666664</v>
      </c>
    </row>
    <row r="357" spans="1:6">
      <c r="A357" t="s">
        <v>279</v>
      </c>
      <c r="B357" s="62" t="s">
        <v>207</v>
      </c>
      <c r="C357" s="49">
        <v>40106.333333333336</v>
      </c>
      <c r="D357" s="47">
        <f>+VLOOKUP($B357,Hoja1!$A$1:$F$678,5,FALSE)</f>
        <v>40088.791666666664</v>
      </c>
      <c r="E357" s="47">
        <f t="shared" si="10"/>
        <v>40088.791666666664</v>
      </c>
      <c r="F357" s="67">
        <f t="shared" si="11"/>
        <v>40088.791666666664</v>
      </c>
    </row>
    <row r="358" spans="1:6">
      <c r="A358" t="s">
        <v>280</v>
      </c>
      <c r="B358" s="62" t="s">
        <v>281</v>
      </c>
      <c r="C358" s="49">
        <v>40106.333333333336</v>
      </c>
      <c r="D358" s="47">
        <f>+VLOOKUP($B358,Hoja1!$A$1:$F$678,5,FALSE)</f>
        <v>40088.791666666664</v>
      </c>
      <c r="E358" s="47">
        <f t="shared" si="10"/>
        <v>40088.791666666664</v>
      </c>
      <c r="F358" s="67">
        <f t="shared" si="11"/>
        <v>40088.791666666664</v>
      </c>
    </row>
    <row r="359" spans="1:6">
      <c r="A359" t="s">
        <v>282</v>
      </c>
      <c r="B359" s="62" t="s">
        <v>281</v>
      </c>
      <c r="C359" s="49">
        <v>40106.333333333336</v>
      </c>
      <c r="D359" s="47">
        <f>+VLOOKUP($B359,Hoja1!$A$1:$F$678,5,FALSE)</f>
        <v>40088.791666666664</v>
      </c>
      <c r="E359" s="47">
        <f t="shared" si="10"/>
        <v>40088.791666666664</v>
      </c>
      <c r="F359" s="67">
        <f t="shared" si="11"/>
        <v>40088.791666666664</v>
      </c>
    </row>
    <row r="360" spans="1:6">
      <c r="A360" t="s">
        <v>282</v>
      </c>
      <c r="B360" s="62" t="s">
        <v>281</v>
      </c>
      <c r="C360" s="49">
        <v>40106.333333333336</v>
      </c>
      <c r="D360" s="47">
        <f>+VLOOKUP($B360,Hoja1!$A$1:$F$678,5,FALSE)</f>
        <v>40088.791666666664</v>
      </c>
      <c r="E360" s="47">
        <f t="shared" si="10"/>
        <v>40088.791666666664</v>
      </c>
      <c r="F360" s="67">
        <f t="shared" si="11"/>
        <v>40088.791666666664</v>
      </c>
    </row>
    <row r="361" spans="1:6">
      <c r="A361" t="s">
        <v>282</v>
      </c>
      <c r="B361" s="62" t="s">
        <v>281</v>
      </c>
      <c r="C361" s="49">
        <v>40120.333333333336</v>
      </c>
      <c r="D361" s="47">
        <f>+VLOOKUP($B361,Hoja1!$A$1:$F$678,5,FALSE)</f>
        <v>40088.791666666664</v>
      </c>
      <c r="E361" s="47">
        <f t="shared" si="10"/>
        <v>40088.791666666664</v>
      </c>
      <c r="F361" s="67">
        <f t="shared" si="11"/>
        <v>40088.791666666664</v>
      </c>
    </row>
    <row r="362" spans="1:6">
      <c r="A362" t="s">
        <v>282</v>
      </c>
      <c r="B362" s="62" t="s">
        <v>281</v>
      </c>
      <c r="C362" s="49">
        <v>40120.333333333336</v>
      </c>
      <c r="D362" s="47">
        <f>+VLOOKUP($B362,Hoja1!$A$1:$F$678,5,FALSE)</f>
        <v>40088.791666666664</v>
      </c>
      <c r="E362" s="47">
        <f t="shared" si="10"/>
        <v>40088.791666666664</v>
      </c>
      <c r="F362" s="67">
        <f t="shared" si="11"/>
        <v>40088.791666666664</v>
      </c>
    </row>
    <row r="363" spans="1:6">
      <c r="A363" t="s">
        <v>282</v>
      </c>
      <c r="B363" s="62" t="s">
        <v>281</v>
      </c>
      <c r="C363" s="49">
        <v>40120.333333333336</v>
      </c>
      <c r="D363" s="47">
        <f>+VLOOKUP($B363,Hoja1!$A$1:$F$678,5,FALSE)</f>
        <v>40088.791666666664</v>
      </c>
      <c r="E363" s="47">
        <f t="shared" si="10"/>
        <v>40088.791666666664</v>
      </c>
      <c r="F363" s="67">
        <f t="shared" si="11"/>
        <v>40088.791666666664</v>
      </c>
    </row>
    <row r="364" spans="1:6">
      <c r="A364" t="s">
        <v>282</v>
      </c>
      <c r="B364" s="62" t="s">
        <v>281</v>
      </c>
      <c r="C364" s="49">
        <v>40120.333333333336</v>
      </c>
      <c r="D364" s="47">
        <f>+VLOOKUP($B364,Hoja1!$A$1:$F$678,5,FALSE)</f>
        <v>40088.791666666664</v>
      </c>
      <c r="E364" s="47">
        <f t="shared" si="10"/>
        <v>40088.791666666664</v>
      </c>
      <c r="F364" s="67">
        <f t="shared" si="11"/>
        <v>40088.791666666664</v>
      </c>
    </row>
    <row r="365" spans="1:6">
      <c r="A365" t="s">
        <v>282</v>
      </c>
      <c r="B365" s="62" t="s">
        <v>281</v>
      </c>
      <c r="C365" s="49">
        <v>40120.333333333336</v>
      </c>
      <c r="D365" s="47">
        <f>+VLOOKUP($B365,Hoja1!$A$1:$F$678,5,FALSE)</f>
        <v>40088.791666666664</v>
      </c>
      <c r="E365" s="47">
        <f t="shared" si="10"/>
        <v>40088.791666666664</v>
      </c>
      <c r="F365" s="67">
        <f t="shared" si="11"/>
        <v>40088.791666666664</v>
      </c>
    </row>
    <row r="366" spans="1:6">
      <c r="A366" t="s">
        <v>283</v>
      </c>
      <c r="B366" s="62" t="s">
        <v>281</v>
      </c>
      <c r="C366" s="49">
        <v>40120.333333333336</v>
      </c>
      <c r="D366" s="47">
        <f>+VLOOKUP($B366,Hoja1!$A$1:$F$678,5,FALSE)</f>
        <v>40088.791666666664</v>
      </c>
      <c r="E366" s="47">
        <f t="shared" si="10"/>
        <v>40088.791666666664</v>
      </c>
      <c r="F366" s="67">
        <f t="shared" si="11"/>
        <v>40088.791666666664</v>
      </c>
    </row>
    <row r="367" spans="1:6">
      <c r="A367" t="s">
        <v>284</v>
      </c>
      <c r="B367" s="62" t="s">
        <v>281</v>
      </c>
      <c r="C367" s="49">
        <v>40120.333333333336</v>
      </c>
      <c r="D367" s="47">
        <f>+VLOOKUP($B367,Hoja1!$A$1:$F$678,5,FALSE)</f>
        <v>40088.791666666664</v>
      </c>
      <c r="E367" s="47">
        <f t="shared" si="10"/>
        <v>40088.791666666664</v>
      </c>
      <c r="F367" s="67">
        <f t="shared" si="11"/>
        <v>40088.791666666664</v>
      </c>
    </row>
    <row r="368" spans="1:6">
      <c r="A368" t="s">
        <v>285</v>
      </c>
      <c r="B368" s="62" t="s">
        <v>281</v>
      </c>
      <c r="C368" s="49">
        <v>40120.333333333336</v>
      </c>
      <c r="D368" s="47">
        <f>+VLOOKUP($B368,Hoja1!$A$1:$F$678,5,FALSE)</f>
        <v>40088.791666666664</v>
      </c>
      <c r="E368" s="47">
        <f t="shared" si="10"/>
        <v>40088.791666666664</v>
      </c>
      <c r="F368" s="67">
        <f t="shared" si="11"/>
        <v>40088.791666666664</v>
      </c>
    </row>
    <row r="369" spans="1:6">
      <c r="A369" t="s">
        <v>285</v>
      </c>
      <c r="B369" s="62" t="s">
        <v>281</v>
      </c>
      <c r="C369" s="49">
        <v>40120.333333333336</v>
      </c>
      <c r="D369" s="47">
        <f>+VLOOKUP($B369,Hoja1!$A$1:$F$678,5,FALSE)</f>
        <v>40088.791666666664</v>
      </c>
      <c r="E369" s="47">
        <f t="shared" si="10"/>
        <v>40088.791666666664</v>
      </c>
      <c r="F369" s="67">
        <f t="shared" si="11"/>
        <v>40088.791666666664</v>
      </c>
    </row>
    <row r="370" spans="1:6">
      <c r="A370" t="s">
        <v>285</v>
      </c>
      <c r="B370" s="62" t="s">
        <v>281</v>
      </c>
      <c r="C370" s="49">
        <v>40120.333333333336</v>
      </c>
      <c r="D370" s="47">
        <f>+VLOOKUP($B370,Hoja1!$A$1:$F$678,5,FALSE)</f>
        <v>40088.791666666664</v>
      </c>
      <c r="E370" s="47">
        <f t="shared" si="10"/>
        <v>40088.791666666664</v>
      </c>
      <c r="F370" s="67">
        <f t="shared" si="11"/>
        <v>40088.791666666664</v>
      </c>
    </row>
    <row r="371" spans="1:6">
      <c r="A371" t="s">
        <v>285</v>
      </c>
      <c r="B371" s="62" t="s">
        <v>281</v>
      </c>
      <c r="C371" s="49">
        <v>40120.333333333336</v>
      </c>
      <c r="D371" s="47">
        <f>+VLOOKUP($B371,Hoja1!$A$1:$F$678,5,FALSE)</f>
        <v>40088.791666666664</v>
      </c>
      <c r="E371" s="47">
        <f t="shared" si="10"/>
        <v>40088.791666666664</v>
      </c>
      <c r="F371" s="67">
        <f t="shared" si="11"/>
        <v>40088.791666666664</v>
      </c>
    </row>
    <row r="372" spans="1:6">
      <c r="A372" t="s">
        <v>285</v>
      </c>
      <c r="B372" s="62" t="s">
        <v>281</v>
      </c>
      <c r="C372" s="49">
        <v>40120.333333333336</v>
      </c>
      <c r="D372" s="47">
        <f>+VLOOKUP($B372,Hoja1!$A$1:$F$678,5,FALSE)</f>
        <v>40088.791666666664</v>
      </c>
      <c r="E372" s="47">
        <f t="shared" si="10"/>
        <v>40088.791666666664</v>
      </c>
      <c r="F372" s="67">
        <f t="shared" si="11"/>
        <v>40088.791666666664</v>
      </c>
    </row>
    <row r="373" spans="1:6">
      <c r="A373" t="s">
        <v>285</v>
      </c>
      <c r="B373" s="62" t="s">
        <v>281</v>
      </c>
      <c r="C373" s="49">
        <v>40120.333333333336</v>
      </c>
      <c r="D373" s="47">
        <f>+VLOOKUP($B373,Hoja1!$A$1:$F$678,5,FALSE)</f>
        <v>40088.791666666664</v>
      </c>
      <c r="E373" s="47">
        <f t="shared" si="10"/>
        <v>40088.791666666664</v>
      </c>
      <c r="F373" s="67">
        <f t="shared" si="11"/>
        <v>40088.791666666664</v>
      </c>
    </row>
    <row r="374" spans="1:6">
      <c r="A374" t="s">
        <v>285</v>
      </c>
      <c r="B374" s="62" t="s">
        <v>281</v>
      </c>
      <c r="C374" s="49">
        <v>40120.333333333336</v>
      </c>
      <c r="D374" s="47">
        <f>+VLOOKUP($B374,Hoja1!$A$1:$F$678,5,FALSE)</f>
        <v>40088.791666666664</v>
      </c>
      <c r="E374" s="47">
        <f t="shared" si="10"/>
        <v>40088.791666666664</v>
      </c>
      <c r="F374" s="67">
        <f t="shared" si="11"/>
        <v>40088.791666666664</v>
      </c>
    </row>
    <row r="375" spans="1:6">
      <c r="A375" t="s">
        <v>286</v>
      </c>
      <c r="B375" s="62" t="s">
        <v>281</v>
      </c>
      <c r="C375" s="49">
        <v>40120.333333333336</v>
      </c>
      <c r="D375" s="47">
        <f>+VLOOKUP($B375,Hoja1!$A$1:$F$678,5,FALSE)</f>
        <v>40088.791666666664</v>
      </c>
      <c r="E375" s="47">
        <f t="shared" si="10"/>
        <v>40088.791666666664</v>
      </c>
      <c r="F375" s="67">
        <f t="shared" si="11"/>
        <v>40088.791666666664</v>
      </c>
    </row>
    <row r="376" spans="1:6">
      <c r="A376" t="s">
        <v>287</v>
      </c>
      <c r="B376" s="62" t="s">
        <v>281</v>
      </c>
      <c r="C376" s="49">
        <v>40120.333333333336</v>
      </c>
      <c r="D376" s="47">
        <f>+VLOOKUP($B376,Hoja1!$A$1:$F$678,5,FALSE)</f>
        <v>40088.791666666664</v>
      </c>
      <c r="E376" s="47">
        <f t="shared" si="10"/>
        <v>40088.791666666664</v>
      </c>
      <c r="F376" s="67">
        <f t="shared" si="11"/>
        <v>40088.791666666664</v>
      </c>
    </row>
    <row r="377" spans="1:6">
      <c r="A377" t="s">
        <v>288</v>
      </c>
      <c r="B377" s="62" t="s">
        <v>281</v>
      </c>
      <c r="C377" s="49">
        <v>40120.333333333336</v>
      </c>
      <c r="D377" s="47">
        <f>+VLOOKUP($B377,Hoja1!$A$1:$F$678,5,FALSE)</f>
        <v>40088.791666666664</v>
      </c>
      <c r="E377" s="47">
        <f t="shared" si="10"/>
        <v>40088.791666666664</v>
      </c>
      <c r="F377" s="67">
        <f t="shared" si="11"/>
        <v>40088.791666666664</v>
      </c>
    </row>
    <row r="378" spans="1:6">
      <c r="A378" t="s">
        <v>288</v>
      </c>
      <c r="B378" s="62" t="s">
        <v>281</v>
      </c>
      <c r="C378" s="49">
        <v>40120.333333333336</v>
      </c>
      <c r="D378" s="47">
        <f>+VLOOKUP($B378,Hoja1!$A$1:$F$678,5,FALSE)</f>
        <v>40088.791666666664</v>
      </c>
      <c r="E378" s="47">
        <f t="shared" si="10"/>
        <v>40088.791666666664</v>
      </c>
      <c r="F378" s="67">
        <f t="shared" si="11"/>
        <v>40088.791666666664</v>
      </c>
    </row>
    <row r="379" spans="1:6">
      <c r="A379" t="s">
        <v>288</v>
      </c>
      <c r="B379" s="62" t="s">
        <v>281</v>
      </c>
      <c r="C379" s="49">
        <v>40120.333333333336</v>
      </c>
      <c r="D379" s="47">
        <f>+VLOOKUP($B379,Hoja1!$A$1:$F$678,5,FALSE)</f>
        <v>40088.791666666664</v>
      </c>
      <c r="E379" s="47">
        <f t="shared" si="10"/>
        <v>40088.791666666664</v>
      </c>
      <c r="F379" s="67">
        <f t="shared" si="11"/>
        <v>40088.791666666664</v>
      </c>
    </row>
    <row r="380" spans="1:6">
      <c r="A380" t="s">
        <v>288</v>
      </c>
      <c r="B380" s="62" t="s">
        <v>281</v>
      </c>
      <c r="C380" s="49">
        <v>40120.333333333336</v>
      </c>
      <c r="D380" s="47">
        <f>+VLOOKUP($B380,Hoja1!$A$1:$F$678,5,FALSE)</f>
        <v>40088.791666666664</v>
      </c>
      <c r="E380" s="47">
        <f t="shared" si="10"/>
        <v>40088.791666666664</v>
      </c>
      <c r="F380" s="67">
        <f t="shared" si="11"/>
        <v>40088.791666666664</v>
      </c>
    </row>
    <row r="381" spans="1:6">
      <c r="A381" t="s">
        <v>288</v>
      </c>
      <c r="B381" s="62" t="s">
        <v>281</v>
      </c>
      <c r="C381" s="49">
        <v>40120.333333333336</v>
      </c>
      <c r="D381" s="47">
        <f>+VLOOKUP($B381,Hoja1!$A$1:$F$678,5,FALSE)</f>
        <v>40088.791666666664</v>
      </c>
      <c r="E381" s="47">
        <f t="shared" si="10"/>
        <v>40088.791666666664</v>
      </c>
      <c r="F381" s="67">
        <f t="shared" si="11"/>
        <v>40088.791666666664</v>
      </c>
    </row>
    <row r="382" spans="1:6">
      <c r="A382" t="s">
        <v>288</v>
      </c>
      <c r="B382" s="62" t="s">
        <v>281</v>
      </c>
      <c r="C382" s="49">
        <v>40120.333333333336</v>
      </c>
      <c r="D382" s="47">
        <f>+VLOOKUP($B382,Hoja1!$A$1:$F$678,5,FALSE)</f>
        <v>40088.791666666664</v>
      </c>
      <c r="E382" s="47">
        <f t="shared" si="10"/>
        <v>40088.791666666664</v>
      </c>
      <c r="F382" s="67">
        <f t="shared" si="11"/>
        <v>40088.791666666664</v>
      </c>
    </row>
    <row r="383" spans="1:6">
      <c r="A383" t="s">
        <v>288</v>
      </c>
      <c r="B383" s="62" t="s">
        <v>281</v>
      </c>
      <c r="C383" s="49">
        <v>40120.333333333336</v>
      </c>
      <c r="D383" s="47">
        <f>+VLOOKUP($B383,Hoja1!$A$1:$F$678,5,FALSE)</f>
        <v>40088.791666666664</v>
      </c>
      <c r="E383" s="47">
        <f t="shared" si="10"/>
        <v>40088.791666666664</v>
      </c>
      <c r="F383" s="67">
        <f t="shared" si="11"/>
        <v>40088.791666666664</v>
      </c>
    </row>
    <row r="384" spans="1:6">
      <c r="A384" t="s">
        <v>289</v>
      </c>
      <c r="B384" s="62" t="s">
        <v>281</v>
      </c>
      <c r="C384" s="49">
        <v>40120.333333333336</v>
      </c>
      <c r="D384" s="47">
        <f>+VLOOKUP($B384,Hoja1!$A$1:$F$678,5,FALSE)</f>
        <v>40088.791666666664</v>
      </c>
      <c r="E384" s="47">
        <f t="shared" si="10"/>
        <v>40088.791666666664</v>
      </c>
      <c r="F384" s="67">
        <f t="shared" si="11"/>
        <v>40088.791666666664</v>
      </c>
    </row>
    <row r="385" spans="1:6">
      <c r="A385" t="s">
        <v>290</v>
      </c>
      <c r="B385" s="62" t="s">
        <v>281</v>
      </c>
      <c r="C385" s="49">
        <v>40134.333333333336</v>
      </c>
      <c r="D385" s="47">
        <f>+VLOOKUP($B385,Hoja1!$A$1:$F$678,5,FALSE)</f>
        <v>40088.791666666664</v>
      </c>
      <c r="E385" s="47">
        <f t="shared" si="10"/>
        <v>40088.791666666664</v>
      </c>
      <c r="F385" s="67">
        <f t="shared" si="11"/>
        <v>40088.791666666664</v>
      </c>
    </row>
    <row r="386" spans="1:6">
      <c r="A386" t="s">
        <v>291</v>
      </c>
      <c r="B386" s="62" t="s">
        <v>292</v>
      </c>
      <c r="C386" s="49">
        <v>40134.333333333336</v>
      </c>
      <c r="D386" s="47">
        <f>+VLOOKUP($B386,Hoja1!$A$1:$F$678,5,FALSE)</f>
        <v>40116.791666666664</v>
      </c>
      <c r="E386" s="47">
        <f t="shared" si="10"/>
        <v>40116.791666666664</v>
      </c>
      <c r="F386" s="67">
        <f t="shared" si="11"/>
        <v>40116.791666666664</v>
      </c>
    </row>
    <row r="387" spans="1:6">
      <c r="A387" t="s">
        <v>291</v>
      </c>
      <c r="B387" s="62" t="s">
        <v>292</v>
      </c>
      <c r="C387" s="49">
        <v>40134.333333333336</v>
      </c>
      <c r="D387" s="47">
        <f>+VLOOKUP($B387,Hoja1!$A$1:$F$678,5,FALSE)</f>
        <v>40116.791666666664</v>
      </c>
      <c r="E387" s="47">
        <f t="shared" si="10"/>
        <v>40116.791666666664</v>
      </c>
      <c r="F387" s="67">
        <f t="shared" si="11"/>
        <v>40116.791666666664</v>
      </c>
    </row>
    <row r="388" spans="1:6">
      <c r="A388" t="s">
        <v>291</v>
      </c>
      <c r="B388" s="62" t="s">
        <v>292</v>
      </c>
      <c r="C388" s="49">
        <v>40134.333333333336</v>
      </c>
      <c r="D388" s="47">
        <f>+VLOOKUP($B388,Hoja1!$A$1:$F$678,5,FALSE)</f>
        <v>40116.791666666664</v>
      </c>
      <c r="E388" s="47">
        <f t="shared" si="10"/>
        <v>40116.791666666664</v>
      </c>
      <c r="F388" s="67">
        <f t="shared" si="11"/>
        <v>40116.791666666664</v>
      </c>
    </row>
    <row r="389" spans="1:6">
      <c r="A389" t="s">
        <v>293</v>
      </c>
      <c r="B389" s="62" t="s">
        <v>292</v>
      </c>
      <c r="C389" s="49">
        <v>40134.333333333336</v>
      </c>
      <c r="D389" s="47">
        <f>+VLOOKUP($B389,Hoja1!$A$1:$F$678,5,FALSE)</f>
        <v>40116.791666666664</v>
      </c>
      <c r="E389" s="47">
        <f t="shared" si="10"/>
        <v>40116.791666666664</v>
      </c>
      <c r="F389" s="67">
        <f t="shared" si="11"/>
        <v>40116.791666666664</v>
      </c>
    </row>
    <row r="390" spans="1:6">
      <c r="A390" t="s">
        <v>294</v>
      </c>
      <c r="B390" s="62" t="s">
        <v>292</v>
      </c>
      <c r="C390" s="49">
        <v>40134.333333333336</v>
      </c>
      <c r="D390" s="47">
        <f>+VLOOKUP($B390,Hoja1!$A$1:$F$678,5,FALSE)</f>
        <v>40116.791666666664</v>
      </c>
      <c r="E390" s="47">
        <f t="shared" si="10"/>
        <v>40116.791666666664</v>
      </c>
      <c r="F390" s="67">
        <f t="shared" si="11"/>
        <v>40116.791666666664</v>
      </c>
    </row>
    <row r="391" spans="1:6">
      <c r="A391" t="s">
        <v>295</v>
      </c>
      <c r="B391" s="62" t="s">
        <v>292</v>
      </c>
      <c r="C391" s="49">
        <v>40134.333333333336</v>
      </c>
      <c r="D391" s="47">
        <f>+VLOOKUP($B391,Hoja1!$A$1:$F$678,5,FALSE)</f>
        <v>40116.791666666664</v>
      </c>
      <c r="E391" s="47">
        <f t="shared" si="10"/>
        <v>40116.791666666664</v>
      </c>
      <c r="F391" s="67">
        <f t="shared" si="11"/>
        <v>40116.791666666664</v>
      </c>
    </row>
    <row r="392" spans="1:6">
      <c r="A392" t="s">
        <v>296</v>
      </c>
      <c r="B392" s="62" t="s">
        <v>292</v>
      </c>
      <c r="C392" s="49">
        <v>40134.333333333336</v>
      </c>
      <c r="D392" s="47">
        <f>+VLOOKUP($B392,Hoja1!$A$1:$F$678,5,FALSE)</f>
        <v>40116.791666666664</v>
      </c>
      <c r="E392" s="47">
        <f t="shared" si="10"/>
        <v>40116.791666666664</v>
      </c>
      <c r="F392" s="67">
        <f t="shared" si="11"/>
        <v>40116.791666666664</v>
      </c>
    </row>
    <row r="393" spans="1:6">
      <c r="A393" t="s">
        <v>297</v>
      </c>
      <c r="B393" s="62" t="s">
        <v>292</v>
      </c>
      <c r="C393" s="49">
        <v>40134.333333333336</v>
      </c>
      <c r="D393" s="47">
        <f>+VLOOKUP($B393,Hoja1!$A$1:$F$678,5,FALSE)</f>
        <v>40116.791666666664</v>
      </c>
      <c r="E393" s="47">
        <f t="shared" ref="E393:E456" si="12">+IFERROR(D393,C393)</f>
        <v>40116.791666666664</v>
      </c>
      <c r="F393" s="67">
        <f t="shared" si="11"/>
        <v>40116.791666666664</v>
      </c>
    </row>
    <row r="394" spans="1:6">
      <c r="A394" t="s">
        <v>298</v>
      </c>
      <c r="B394" s="62" t="s">
        <v>292</v>
      </c>
      <c r="C394" s="49">
        <v>40134.333333333336</v>
      </c>
      <c r="D394" s="47">
        <f>+VLOOKUP($B394,Hoja1!$A$1:$F$678,5,FALSE)</f>
        <v>40116.791666666664</v>
      </c>
      <c r="E394" s="47">
        <f t="shared" si="12"/>
        <v>40116.791666666664</v>
      </c>
      <c r="F394" s="67">
        <f t="shared" ref="F394:F457" si="13">+IF(E394&gt;0,E394,"-")</f>
        <v>40116.791666666664</v>
      </c>
    </row>
    <row r="395" spans="1:6">
      <c r="A395" t="s">
        <v>299</v>
      </c>
      <c r="B395" s="62" t="s">
        <v>292</v>
      </c>
      <c r="C395" s="49">
        <v>40134.333333333336</v>
      </c>
      <c r="D395" s="47">
        <f>+VLOOKUP($B395,Hoja1!$A$1:$F$678,5,FALSE)</f>
        <v>40116.791666666664</v>
      </c>
      <c r="E395" s="47">
        <f t="shared" si="12"/>
        <v>40116.791666666664</v>
      </c>
      <c r="F395" s="67">
        <f t="shared" si="13"/>
        <v>40116.791666666664</v>
      </c>
    </row>
    <row r="396" spans="1:6">
      <c r="A396" t="s">
        <v>300</v>
      </c>
      <c r="B396" s="62" t="s">
        <v>292</v>
      </c>
      <c r="C396" s="49">
        <v>40134.333333333336</v>
      </c>
      <c r="D396" s="47">
        <f>+VLOOKUP($B396,Hoja1!$A$1:$F$678,5,FALSE)</f>
        <v>40116.791666666664</v>
      </c>
      <c r="E396" s="47">
        <f t="shared" si="12"/>
        <v>40116.791666666664</v>
      </c>
      <c r="F396" s="67">
        <f t="shared" si="13"/>
        <v>40116.791666666664</v>
      </c>
    </row>
    <row r="397" spans="1:6">
      <c r="A397" t="s">
        <v>301</v>
      </c>
      <c r="B397" s="62" t="s">
        <v>292</v>
      </c>
      <c r="C397" s="49">
        <v>40134.333333333336</v>
      </c>
      <c r="D397" s="47">
        <f>+VLOOKUP($B397,Hoja1!$A$1:$F$678,5,FALSE)</f>
        <v>40116.791666666664</v>
      </c>
      <c r="E397" s="47">
        <f t="shared" si="12"/>
        <v>40116.791666666664</v>
      </c>
      <c r="F397" s="67">
        <f t="shared" si="13"/>
        <v>40116.791666666664</v>
      </c>
    </row>
    <row r="398" spans="1:6">
      <c r="A398" t="s">
        <v>302</v>
      </c>
      <c r="B398" s="62" t="s">
        <v>292</v>
      </c>
      <c r="C398" s="49">
        <v>40148.333333333336</v>
      </c>
      <c r="D398" s="47">
        <f>+VLOOKUP($B398,Hoja1!$A$1:$F$678,5,FALSE)</f>
        <v>40116.791666666664</v>
      </c>
      <c r="E398" s="47">
        <f t="shared" si="12"/>
        <v>40116.791666666664</v>
      </c>
      <c r="F398" s="67">
        <f t="shared" si="13"/>
        <v>40116.791666666664</v>
      </c>
    </row>
    <row r="399" spans="1:6">
      <c r="A399" t="s">
        <v>302</v>
      </c>
      <c r="B399" s="62" t="s">
        <v>292</v>
      </c>
      <c r="C399" s="49">
        <v>40148.333333333336</v>
      </c>
      <c r="D399" s="47">
        <f>+VLOOKUP($B399,Hoja1!$A$1:$F$678,5,FALSE)</f>
        <v>40116.791666666664</v>
      </c>
      <c r="E399" s="47">
        <f t="shared" si="12"/>
        <v>40116.791666666664</v>
      </c>
      <c r="F399" s="67">
        <f t="shared" si="13"/>
        <v>40116.791666666664</v>
      </c>
    </row>
    <row r="400" spans="1:6">
      <c r="A400" t="s">
        <v>302</v>
      </c>
      <c r="B400" s="62" t="s">
        <v>292</v>
      </c>
      <c r="C400" s="49">
        <v>40148.333333333336</v>
      </c>
      <c r="D400" s="47">
        <f>+VLOOKUP($B400,Hoja1!$A$1:$F$678,5,FALSE)</f>
        <v>40116.791666666664</v>
      </c>
      <c r="E400" s="47">
        <f t="shared" si="12"/>
        <v>40116.791666666664</v>
      </c>
      <c r="F400" s="67">
        <f t="shared" si="13"/>
        <v>40116.791666666664</v>
      </c>
    </row>
    <row r="401" spans="1:6">
      <c r="A401" t="s">
        <v>303</v>
      </c>
      <c r="B401" s="62" t="s">
        <v>292</v>
      </c>
      <c r="C401" s="49">
        <v>40148.333333333336</v>
      </c>
      <c r="D401" s="47">
        <f>+VLOOKUP($B401,Hoja1!$A$1:$F$678,5,FALSE)</f>
        <v>40116.791666666664</v>
      </c>
      <c r="E401" s="47">
        <f t="shared" si="12"/>
        <v>40116.791666666664</v>
      </c>
      <c r="F401" s="67">
        <f t="shared" si="13"/>
        <v>40116.791666666664</v>
      </c>
    </row>
    <row r="402" spans="1:6">
      <c r="A402" t="s">
        <v>303</v>
      </c>
      <c r="B402" s="62" t="s">
        <v>292</v>
      </c>
      <c r="C402" s="49">
        <v>40148.333333333336</v>
      </c>
      <c r="D402" s="47">
        <f>+VLOOKUP($B402,Hoja1!$A$1:$F$678,5,FALSE)</f>
        <v>40116.791666666664</v>
      </c>
      <c r="E402" s="47">
        <f t="shared" si="12"/>
        <v>40116.791666666664</v>
      </c>
      <c r="F402" s="67">
        <f t="shared" si="13"/>
        <v>40116.791666666664</v>
      </c>
    </row>
    <row r="403" spans="1:6">
      <c r="A403" t="s">
        <v>304</v>
      </c>
      <c r="B403" s="62" t="s">
        <v>292</v>
      </c>
      <c r="C403" s="49">
        <v>40148.333333333336</v>
      </c>
      <c r="D403" s="47">
        <f>+VLOOKUP($B403,Hoja1!$A$1:$F$678,5,FALSE)</f>
        <v>40116.791666666664</v>
      </c>
      <c r="E403" s="47">
        <f t="shared" si="12"/>
        <v>40116.791666666664</v>
      </c>
      <c r="F403" s="67">
        <f t="shared" si="13"/>
        <v>40116.791666666664</v>
      </c>
    </row>
    <row r="404" spans="1:6">
      <c r="A404" t="s">
        <v>304</v>
      </c>
      <c r="B404" s="62" t="s">
        <v>292</v>
      </c>
      <c r="C404" s="49">
        <v>40148.333333333336</v>
      </c>
      <c r="D404" s="47">
        <f>+VLOOKUP($B404,Hoja1!$A$1:$F$678,5,FALSE)</f>
        <v>40116.791666666664</v>
      </c>
      <c r="E404" s="47">
        <f t="shared" si="12"/>
        <v>40116.791666666664</v>
      </c>
      <c r="F404" s="67">
        <f t="shared" si="13"/>
        <v>40116.791666666664</v>
      </c>
    </row>
    <row r="405" spans="1:6">
      <c r="A405" t="s">
        <v>305</v>
      </c>
      <c r="B405" s="62" t="s">
        <v>292</v>
      </c>
      <c r="C405" s="49">
        <v>40148.333333333336</v>
      </c>
      <c r="D405" s="47">
        <f>+VLOOKUP($B405,Hoja1!$A$1:$F$678,5,FALSE)</f>
        <v>40116.791666666664</v>
      </c>
      <c r="E405" s="47">
        <f t="shared" si="12"/>
        <v>40116.791666666664</v>
      </c>
      <c r="F405" s="67">
        <f t="shared" si="13"/>
        <v>40116.791666666664</v>
      </c>
    </row>
    <row r="406" spans="1:6">
      <c r="A406" t="s">
        <v>305</v>
      </c>
      <c r="B406" s="62" t="s">
        <v>292</v>
      </c>
      <c r="C406" s="49">
        <v>40148.333333333336</v>
      </c>
      <c r="D406" s="47">
        <f>+VLOOKUP($B406,Hoja1!$A$1:$F$678,5,FALSE)</f>
        <v>40116.791666666664</v>
      </c>
      <c r="E406" s="47">
        <f t="shared" si="12"/>
        <v>40116.791666666664</v>
      </c>
      <c r="F406" s="67">
        <f t="shared" si="13"/>
        <v>40116.791666666664</v>
      </c>
    </row>
    <row r="407" spans="1:6">
      <c r="A407">
        <v>0</v>
      </c>
      <c r="B407" s="21"/>
      <c r="C407" s="42"/>
      <c r="D407" s="47" t="e">
        <f>+VLOOKUP($B407,Hoja1!$A$1:$F$678,5,FALSE)</f>
        <v>#N/A</v>
      </c>
      <c r="E407" s="47">
        <f t="shared" si="12"/>
        <v>0</v>
      </c>
      <c r="F407" s="67" t="str">
        <f t="shared" si="13"/>
        <v>-</v>
      </c>
    </row>
    <row r="408" spans="1:6">
      <c r="A408">
        <v>0</v>
      </c>
      <c r="B408" s="21"/>
      <c r="C408" s="42"/>
      <c r="D408" s="47" t="e">
        <f>+VLOOKUP($B408,Hoja1!$A$1:$F$678,5,FALSE)</f>
        <v>#N/A</v>
      </c>
      <c r="E408" s="47">
        <f t="shared" si="12"/>
        <v>0</v>
      </c>
      <c r="F408" s="67" t="str">
        <f t="shared" si="13"/>
        <v>-</v>
      </c>
    </row>
    <row r="409" spans="1:6">
      <c r="A409">
        <v>0</v>
      </c>
      <c r="B409" s="21"/>
      <c r="C409" s="42"/>
      <c r="D409" s="47" t="e">
        <f>+VLOOKUP($B409,Hoja1!$A$1:$F$678,5,FALSE)</f>
        <v>#N/A</v>
      </c>
      <c r="E409" s="47">
        <f t="shared" si="12"/>
        <v>0</v>
      </c>
      <c r="F409" s="67" t="str">
        <f t="shared" si="13"/>
        <v>-</v>
      </c>
    </row>
    <row r="410" spans="1:6" ht="17.25" thickBot="1">
      <c r="A410">
        <v>0</v>
      </c>
      <c r="B410" s="22"/>
      <c r="C410" s="43"/>
      <c r="D410" s="47" t="e">
        <f>+VLOOKUP($B410,Hoja1!$A$1:$F$678,5,FALSE)</f>
        <v>#N/A</v>
      </c>
      <c r="E410" s="47">
        <f t="shared" si="12"/>
        <v>0</v>
      </c>
      <c r="F410" s="67" t="str">
        <f t="shared" si="13"/>
        <v>-</v>
      </c>
    </row>
    <row r="411" spans="1:6" ht="17.25" thickBot="1">
      <c r="A411">
        <v>0</v>
      </c>
      <c r="B411" s="63"/>
      <c r="C411" s="11"/>
      <c r="D411" s="47" t="e">
        <f>+VLOOKUP($B411,Hoja1!$A$1:$F$678,5,FALSE)</f>
        <v>#N/A</v>
      </c>
      <c r="E411" s="47">
        <f t="shared" si="12"/>
        <v>0</v>
      </c>
      <c r="F411" s="67" t="str">
        <f t="shared" si="13"/>
        <v>-</v>
      </c>
    </row>
    <row r="412" spans="1:6">
      <c r="A412" t="s">
        <v>306</v>
      </c>
      <c r="B412" s="62" t="s">
        <v>307</v>
      </c>
      <c r="C412" s="48">
        <v>40113.333333333336</v>
      </c>
      <c r="D412" s="47">
        <f>+VLOOKUP($B412,Hoja1!$A$1:$F$678,5,FALSE)</f>
        <v>40132.791666666664</v>
      </c>
      <c r="E412" s="47">
        <f t="shared" si="12"/>
        <v>40132.791666666664</v>
      </c>
      <c r="F412" s="67">
        <f t="shared" si="13"/>
        <v>40132.791666666664</v>
      </c>
    </row>
    <row r="413" spans="1:6">
      <c r="A413" t="s">
        <v>308</v>
      </c>
      <c r="B413" s="62" t="s">
        <v>307</v>
      </c>
      <c r="C413" s="49">
        <v>40113.333333333336</v>
      </c>
      <c r="D413" s="47">
        <f>+VLOOKUP($B413,Hoja1!$A$1:$F$678,5,FALSE)</f>
        <v>40132.791666666664</v>
      </c>
      <c r="E413" s="47">
        <f t="shared" si="12"/>
        <v>40132.791666666664</v>
      </c>
      <c r="F413" s="67">
        <f t="shared" si="13"/>
        <v>40132.791666666664</v>
      </c>
    </row>
    <row r="414" spans="1:6">
      <c r="A414">
        <v>0</v>
      </c>
      <c r="B414" s="21"/>
      <c r="C414" s="42"/>
      <c r="D414" s="47" t="e">
        <f>+VLOOKUP($B414,Hoja1!$A$1:$F$678,5,FALSE)</f>
        <v>#N/A</v>
      </c>
      <c r="E414" s="47">
        <f t="shared" si="12"/>
        <v>0</v>
      </c>
      <c r="F414" s="67" t="str">
        <f t="shared" si="13"/>
        <v>-</v>
      </c>
    </row>
    <row r="415" spans="1:6">
      <c r="A415">
        <v>0</v>
      </c>
      <c r="B415" s="21"/>
      <c r="C415" s="42"/>
      <c r="D415" s="47" t="e">
        <f>+VLOOKUP($B415,Hoja1!$A$1:$F$678,5,FALSE)</f>
        <v>#N/A</v>
      </c>
      <c r="E415" s="47">
        <f t="shared" si="12"/>
        <v>0</v>
      </c>
      <c r="F415" s="67" t="str">
        <f t="shared" si="13"/>
        <v>-</v>
      </c>
    </row>
    <row r="416" spans="1:6" ht="17.25" thickBot="1">
      <c r="A416">
        <v>0</v>
      </c>
      <c r="B416" s="22"/>
      <c r="C416" s="43"/>
      <c r="D416" s="47" t="e">
        <f>+VLOOKUP($B416,Hoja1!$A$1:$F$678,5,FALSE)</f>
        <v>#N/A</v>
      </c>
      <c r="E416" s="47">
        <f t="shared" si="12"/>
        <v>0</v>
      </c>
      <c r="F416" s="67" t="str">
        <f t="shared" si="13"/>
        <v>-</v>
      </c>
    </row>
    <row r="417" spans="1:6" ht="17.25" thickBot="1">
      <c r="A417">
        <v>0</v>
      </c>
      <c r="B417" s="63"/>
      <c r="C417" s="11"/>
      <c r="D417" s="47" t="e">
        <f>+VLOOKUP($B417,Hoja1!$A$1:$F$678,5,FALSE)</f>
        <v>#N/A</v>
      </c>
      <c r="E417" s="47">
        <f t="shared" si="12"/>
        <v>0</v>
      </c>
      <c r="F417" s="67" t="str">
        <f t="shared" si="13"/>
        <v>-</v>
      </c>
    </row>
    <row r="418" spans="1:6">
      <c r="A418" t="s">
        <v>309</v>
      </c>
      <c r="B418" s="62" t="s">
        <v>310</v>
      </c>
      <c r="C418" s="48">
        <v>40141.333333333336</v>
      </c>
      <c r="D418" s="47">
        <f>+VLOOKUP($B418,Hoja1!$A$1:$F$678,5,FALSE)</f>
        <v>40162.6875</v>
      </c>
      <c r="E418" s="47">
        <f t="shared" si="12"/>
        <v>40162.6875</v>
      </c>
      <c r="F418" s="67">
        <f t="shared" si="13"/>
        <v>40162.6875</v>
      </c>
    </row>
    <row r="419" spans="1:6">
      <c r="A419" t="s">
        <v>311</v>
      </c>
      <c r="B419" s="62" t="s">
        <v>310</v>
      </c>
      <c r="C419" s="49">
        <v>40162.333333333336</v>
      </c>
      <c r="D419" s="47">
        <f>+VLOOKUP($B419,Hoja1!$A$1:$F$678,5,FALSE)</f>
        <v>40162.6875</v>
      </c>
      <c r="E419" s="47">
        <f t="shared" si="12"/>
        <v>40162.6875</v>
      </c>
      <c r="F419" s="67">
        <f t="shared" si="13"/>
        <v>40162.6875</v>
      </c>
    </row>
    <row r="420" spans="1:6">
      <c r="A420" t="s">
        <v>312</v>
      </c>
      <c r="B420" s="62" t="s">
        <v>310</v>
      </c>
      <c r="C420" s="49">
        <v>40176.333333333336</v>
      </c>
      <c r="D420" s="47">
        <f>+VLOOKUP($B420,Hoja1!$A$1:$F$678,5,FALSE)</f>
        <v>40162.6875</v>
      </c>
      <c r="E420" s="47">
        <f t="shared" si="12"/>
        <v>40162.6875</v>
      </c>
      <c r="F420" s="67">
        <f t="shared" si="13"/>
        <v>40162.6875</v>
      </c>
    </row>
    <row r="421" spans="1:6">
      <c r="A421" t="s">
        <v>313</v>
      </c>
      <c r="B421" s="62" t="s">
        <v>310</v>
      </c>
      <c r="C421" s="49">
        <v>40183.333333333336</v>
      </c>
      <c r="D421" s="47">
        <f>+VLOOKUP($B421,Hoja1!$A$1:$F$678,5,FALSE)</f>
        <v>40162.6875</v>
      </c>
      <c r="E421" s="47">
        <f t="shared" si="12"/>
        <v>40162.6875</v>
      </c>
      <c r="F421" s="67">
        <f t="shared" si="13"/>
        <v>40162.6875</v>
      </c>
    </row>
    <row r="422" spans="1:6">
      <c r="A422" t="s">
        <v>314</v>
      </c>
      <c r="B422" s="62" t="s">
        <v>310</v>
      </c>
      <c r="C422" s="49">
        <v>40183.333333333336</v>
      </c>
      <c r="D422" s="47">
        <f>+VLOOKUP($B422,Hoja1!$A$1:$F$678,5,FALSE)</f>
        <v>40162.6875</v>
      </c>
      <c r="E422" s="47">
        <f t="shared" si="12"/>
        <v>40162.6875</v>
      </c>
      <c r="F422" s="67">
        <f t="shared" si="13"/>
        <v>40162.6875</v>
      </c>
    </row>
    <row r="423" spans="1:6">
      <c r="A423">
        <v>0</v>
      </c>
      <c r="B423" s="21"/>
      <c r="C423" s="42"/>
      <c r="D423" s="47" t="e">
        <f>+VLOOKUP($B423,Hoja1!$A$1:$F$678,5,FALSE)</f>
        <v>#N/A</v>
      </c>
      <c r="E423" s="47">
        <f t="shared" si="12"/>
        <v>0</v>
      </c>
      <c r="F423" s="67" t="str">
        <f t="shared" si="13"/>
        <v>-</v>
      </c>
    </row>
    <row r="424" spans="1:6">
      <c r="A424">
        <v>0</v>
      </c>
      <c r="B424" s="21"/>
      <c r="C424" s="42"/>
      <c r="D424" s="47" t="e">
        <f>+VLOOKUP($B424,Hoja1!$A$1:$F$678,5,FALSE)</f>
        <v>#N/A</v>
      </c>
      <c r="E424" s="47">
        <f t="shared" si="12"/>
        <v>0</v>
      </c>
      <c r="F424" s="67" t="str">
        <f t="shared" si="13"/>
        <v>-</v>
      </c>
    </row>
    <row r="425" spans="1:6" ht="17.25" thickBot="1">
      <c r="A425">
        <v>0</v>
      </c>
      <c r="B425" s="22"/>
      <c r="C425" s="43"/>
      <c r="D425" s="47" t="e">
        <f>+VLOOKUP($B425,Hoja1!$A$1:$F$678,5,FALSE)</f>
        <v>#N/A</v>
      </c>
      <c r="E425" s="47">
        <f t="shared" si="12"/>
        <v>0</v>
      </c>
      <c r="F425" s="67" t="str">
        <f t="shared" si="13"/>
        <v>-</v>
      </c>
    </row>
    <row r="426" spans="1:6" ht="17.25" thickBot="1">
      <c r="A426">
        <v>0</v>
      </c>
      <c r="B426" s="63"/>
      <c r="C426" s="11"/>
      <c r="D426" s="47" t="e">
        <f>+VLOOKUP($B426,Hoja1!$A$1:$F$678,5,FALSE)</f>
        <v>#N/A</v>
      </c>
      <c r="E426" s="47">
        <f t="shared" si="12"/>
        <v>0</v>
      </c>
      <c r="F426" s="67" t="str">
        <f t="shared" si="13"/>
        <v>-</v>
      </c>
    </row>
    <row r="427" spans="1:6">
      <c r="A427">
        <v>0</v>
      </c>
      <c r="B427" s="37"/>
      <c r="C427" s="1"/>
      <c r="D427" s="47" t="e">
        <f>+VLOOKUP($B427,Hoja1!$A$1:$F$678,5,FALSE)</f>
        <v>#N/A</v>
      </c>
      <c r="E427" s="47">
        <f t="shared" si="12"/>
        <v>0</v>
      </c>
      <c r="F427" s="67" t="str">
        <f t="shared" si="13"/>
        <v>-</v>
      </c>
    </row>
    <row r="428" spans="1:6">
      <c r="A428">
        <v>0</v>
      </c>
      <c r="B428" s="28"/>
      <c r="C428" s="2"/>
      <c r="D428" s="47" t="e">
        <f>+VLOOKUP($B428,Hoja1!$A$1:$F$678,5,FALSE)</f>
        <v>#N/A</v>
      </c>
      <c r="E428" s="47">
        <f t="shared" si="12"/>
        <v>0</v>
      </c>
      <c r="F428" s="67" t="str">
        <f t="shared" si="13"/>
        <v>-</v>
      </c>
    </row>
    <row r="429" spans="1:6">
      <c r="A429">
        <v>0</v>
      </c>
      <c r="B429" s="28"/>
      <c r="C429" s="2"/>
      <c r="D429" s="47" t="e">
        <f>+VLOOKUP($B429,Hoja1!$A$1:$F$678,5,FALSE)</f>
        <v>#N/A</v>
      </c>
      <c r="E429" s="47">
        <f t="shared" si="12"/>
        <v>0</v>
      </c>
      <c r="F429" s="67" t="str">
        <f t="shared" si="13"/>
        <v>-</v>
      </c>
    </row>
    <row r="430" spans="1:6">
      <c r="A430">
        <v>0</v>
      </c>
      <c r="B430" s="28"/>
      <c r="C430" s="2"/>
      <c r="D430" s="47" t="e">
        <f>+VLOOKUP($B430,Hoja1!$A$1:$F$678,5,FALSE)</f>
        <v>#N/A</v>
      </c>
      <c r="E430" s="47">
        <f t="shared" si="12"/>
        <v>0</v>
      </c>
      <c r="F430" s="67" t="str">
        <f t="shared" si="13"/>
        <v>-</v>
      </c>
    </row>
    <row r="431" spans="1:6" ht="17.25" thickBot="1">
      <c r="A431">
        <v>0</v>
      </c>
      <c r="B431" s="29"/>
      <c r="C431" s="9"/>
      <c r="D431" s="47" t="e">
        <f>+VLOOKUP($B431,Hoja1!$A$1:$F$678,5,FALSE)</f>
        <v>#N/A</v>
      </c>
      <c r="E431" s="47">
        <f t="shared" si="12"/>
        <v>0</v>
      </c>
      <c r="F431" s="67" t="str">
        <f t="shared" si="13"/>
        <v>-</v>
      </c>
    </row>
    <row r="432" spans="1:6" ht="17.25" thickBot="1">
      <c r="A432">
        <v>0</v>
      </c>
      <c r="B432" s="63"/>
      <c r="C432" s="11"/>
      <c r="D432" s="47" t="e">
        <f>+VLOOKUP($B432,Hoja1!$A$1:$F$678,5,FALSE)</f>
        <v>#N/A</v>
      </c>
      <c r="E432" s="47">
        <f t="shared" si="12"/>
        <v>0</v>
      </c>
      <c r="F432" s="67" t="str">
        <f t="shared" si="13"/>
        <v>-</v>
      </c>
    </row>
    <row r="433" spans="1:6">
      <c r="A433">
        <v>0</v>
      </c>
      <c r="B433" s="37"/>
      <c r="C433" s="1"/>
      <c r="D433" s="47" t="e">
        <f>+VLOOKUP($B433,Hoja1!$A$1:$F$678,5,FALSE)</f>
        <v>#N/A</v>
      </c>
      <c r="E433" s="47">
        <f t="shared" si="12"/>
        <v>0</v>
      </c>
      <c r="F433" s="67" t="str">
        <f t="shared" si="13"/>
        <v>-</v>
      </c>
    </row>
    <row r="434" spans="1:6">
      <c r="A434">
        <v>0</v>
      </c>
      <c r="B434" s="28"/>
      <c r="C434" s="2"/>
      <c r="D434" s="47" t="e">
        <f>+VLOOKUP($B434,Hoja1!$A$1:$F$678,5,FALSE)</f>
        <v>#N/A</v>
      </c>
      <c r="E434" s="47">
        <f t="shared" si="12"/>
        <v>0</v>
      </c>
      <c r="F434" s="67" t="str">
        <f t="shared" si="13"/>
        <v>-</v>
      </c>
    </row>
    <row r="435" spans="1:6">
      <c r="A435">
        <v>0</v>
      </c>
      <c r="B435" s="28"/>
      <c r="C435" s="2"/>
      <c r="D435" s="47" t="e">
        <f>+VLOOKUP($B435,Hoja1!$A$1:$F$678,5,FALSE)</f>
        <v>#N/A</v>
      </c>
      <c r="E435" s="47">
        <f t="shared" si="12"/>
        <v>0</v>
      </c>
      <c r="F435" s="67" t="str">
        <f t="shared" si="13"/>
        <v>-</v>
      </c>
    </row>
    <row r="436" spans="1:6">
      <c r="A436">
        <v>0</v>
      </c>
      <c r="B436" s="28"/>
      <c r="C436" s="2"/>
      <c r="D436" s="47" t="e">
        <f>+VLOOKUP($B436,Hoja1!$A$1:$F$678,5,FALSE)</f>
        <v>#N/A</v>
      </c>
      <c r="E436" s="47">
        <f t="shared" si="12"/>
        <v>0</v>
      </c>
      <c r="F436" s="67" t="str">
        <f t="shared" si="13"/>
        <v>-</v>
      </c>
    </row>
    <row r="437" spans="1:6" ht="17.25" thickBot="1">
      <c r="A437">
        <v>0</v>
      </c>
      <c r="B437" s="29"/>
      <c r="C437" s="9"/>
      <c r="D437" s="47" t="e">
        <f>+VLOOKUP($B437,Hoja1!$A$1:$F$678,5,FALSE)</f>
        <v>#N/A</v>
      </c>
      <c r="E437" s="47">
        <f t="shared" si="12"/>
        <v>0</v>
      </c>
      <c r="F437" s="67" t="str">
        <f t="shared" si="13"/>
        <v>-</v>
      </c>
    </row>
    <row r="438" spans="1:6" ht="17.25" thickBot="1">
      <c r="A438">
        <v>0</v>
      </c>
      <c r="B438" s="60"/>
      <c r="C438" s="6"/>
      <c r="D438" s="47" t="e">
        <f>+VLOOKUP($B438,Hoja1!$A$1:$F$678,5,FALSE)</f>
        <v>#N/A</v>
      </c>
      <c r="E438" s="47">
        <f t="shared" si="12"/>
        <v>0</v>
      </c>
      <c r="F438" s="67" t="str">
        <f t="shared" si="13"/>
        <v>-</v>
      </c>
    </row>
    <row r="439" spans="1:6">
      <c r="A439">
        <v>0</v>
      </c>
      <c r="B439" s="37"/>
      <c r="C439" s="1"/>
      <c r="D439" s="47" t="e">
        <f>+VLOOKUP($B439,Hoja1!$A$1:$F$678,5,FALSE)</f>
        <v>#N/A</v>
      </c>
      <c r="E439" s="47">
        <f t="shared" si="12"/>
        <v>0</v>
      </c>
      <c r="F439" s="67" t="str">
        <f t="shared" si="13"/>
        <v>-</v>
      </c>
    </row>
    <row r="440" spans="1:6">
      <c r="A440">
        <v>0</v>
      </c>
      <c r="B440" s="28"/>
      <c r="C440" s="2"/>
      <c r="D440" s="47" t="e">
        <f>+VLOOKUP($B440,Hoja1!$A$1:$F$678,5,FALSE)</f>
        <v>#N/A</v>
      </c>
      <c r="E440" s="47">
        <f t="shared" si="12"/>
        <v>0</v>
      </c>
      <c r="F440" s="67" t="str">
        <f t="shared" si="13"/>
        <v>-</v>
      </c>
    </row>
    <row r="441" spans="1:6">
      <c r="A441">
        <v>0</v>
      </c>
      <c r="B441" s="28"/>
      <c r="C441" s="2"/>
      <c r="D441" s="47" t="e">
        <f>+VLOOKUP($B441,Hoja1!$A$1:$F$678,5,FALSE)</f>
        <v>#N/A</v>
      </c>
      <c r="E441" s="47">
        <f t="shared" si="12"/>
        <v>0</v>
      </c>
      <c r="F441" s="67" t="str">
        <f t="shared" si="13"/>
        <v>-</v>
      </c>
    </row>
    <row r="442" spans="1:6">
      <c r="A442">
        <v>0</v>
      </c>
      <c r="B442" s="28"/>
      <c r="C442" s="2"/>
      <c r="D442" s="47" t="e">
        <f>+VLOOKUP($B442,Hoja1!$A$1:$F$678,5,FALSE)</f>
        <v>#N/A</v>
      </c>
      <c r="E442" s="47">
        <f t="shared" si="12"/>
        <v>0</v>
      </c>
      <c r="F442" s="67" t="str">
        <f t="shared" si="13"/>
        <v>-</v>
      </c>
    </row>
    <row r="443" spans="1:6" ht="17.25" thickBot="1">
      <c r="A443">
        <v>0</v>
      </c>
      <c r="B443" s="29"/>
      <c r="C443" s="9"/>
      <c r="D443" s="47" t="e">
        <f>+VLOOKUP($B443,Hoja1!$A$1:$F$678,5,FALSE)</f>
        <v>#N/A</v>
      </c>
      <c r="E443" s="47">
        <f t="shared" si="12"/>
        <v>0</v>
      </c>
      <c r="F443" s="67" t="str">
        <f t="shared" si="13"/>
        <v>-</v>
      </c>
    </row>
    <row r="444" spans="1:6" ht="17.25" thickBot="1">
      <c r="A444">
        <v>0</v>
      </c>
      <c r="B444" s="60"/>
      <c r="C444" s="6"/>
      <c r="D444" s="47" t="e">
        <f>+VLOOKUP($B444,Hoja1!$A$1:$F$678,5,FALSE)</f>
        <v>#N/A</v>
      </c>
      <c r="E444" s="47">
        <f t="shared" si="12"/>
        <v>0</v>
      </c>
      <c r="F444" s="67" t="str">
        <f t="shared" si="13"/>
        <v>-</v>
      </c>
    </row>
    <row r="445" spans="1:6">
      <c r="A445">
        <v>0</v>
      </c>
      <c r="B445" s="37"/>
      <c r="C445" s="1"/>
      <c r="D445" s="47" t="e">
        <f>+VLOOKUP($B445,Hoja1!$A$1:$F$678,5,FALSE)</f>
        <v>#N/A</v>
      </c>
      <c r="E445" s="47">
        <f t="shared" si="12"/>
        <v>0</v>
      </c>
      <c r="F445" s="67" t="str">
        <f t="shared" si="13"/>
        <v>-</v>
      </c>
    </row>
    <row r="446" spans="1:6">
      <c r="A446">
        <v>0</v>
      </c>
      <c r="B446" s="28"/>
      <c r="C446" s="2"/>
      <c r="D446" s="47" t="e">
        <f>+VLOOKUP($B446,Hoja1!$A$1:$F$678,5,FALSE)</f>
        <v>#N/A</v>
      </c>
      <c r="E446" s="47">
        <f t="shared" si="12"/>
        <v>0</v>
      </c>
      <c r="F446" s="67" t="str">
        <f t="shared" si="13"/>
        <v>-</v>
      </c>
    </row>
    <row r="447" spans="1:6">
      <c r="A447">
        <v>0</v>
      </c>
      <c r="B447" s="28"/>
      <c r="C447" s="2"/>
      <c r="D447" s="47" t="e">
        <f>+VLOOKUP($B447,Hoja1!$A$1:$F$678,5,FALSE)</f>
        <v>#N/A</v>
      </c>
      <c r="E447" s="47">
        <f t="shared" si="12"/>
        <v>0</v>
      </c>
      <c r="F447" s="67" t="str">
        <f t="shared" si="13"/>
        <v>-</v>
      </c>
    </row>
    <row r="448" spans="1:6">
      <c r="A448">
        <v>0</v>
      </c>
      <c r="B448" s="28"/>
      <c r="C448" s="2"/>
      <c r="D448" s="47" t="e">
        <f>+VLOOKUP($B448,Hoja1!$A$1:$F$678,5,FALSE)</f>
        <v>#N/A</v>
      </c>
      <c r="E448" s="47">
        <f t="shared" si="12"/>
        <v>0</v>
      </c>
      <c r="F448" s="67" t="str">
        <f t="shared" si="13"/>
        <v>-</v>
      </c>
    </row>
    <row r="449" spans="1:6" ht="17.25" thickBot="1">
      <c r="A449">
        <v>0</v>
      </c>
      <c r="B449" s="29"/>
      <c r="C449" s="9"/>
      <c r="D449" s="47" t="e">
        <f>+VLOOKUP($B449,Hoja1!$A$1:$F$678,5,FALSE)</f>
        <v>#N/A</v>
      </c>
      <c r="E449" s="47">
        <f t="shared" si="12"/>
        <v>0</v>
      </c>
      <c r="F449" s="67" t="str">
        <f t="shared" si="13"/>
        <v>-</v>
      </c>
    </row>
    <row r="450" spans="1:6" ht="17.25" thickBot="1">
      <c r="A450">
        <v>0</v>
      </c>
      <c r="B450" s="60"/>
      <c r="C450" s="6"/>
      <c r="D450" s="47" t="e">
        <f>+VLOOKUP($B450,Hoja1!$A$1:$F$678,5,FALSE)</f>
        <v>#N/A</v>
      </c>
      <c r="E450" s="47">
        <f t="shared" si="12"/>
        <v>0</v>
      </c>
      <c r="F450" s="67" t="str">
        <f t="shared" si="13"/>
        <v>-</v>
      </c>
    </row>
    <row r="451" spans="1:6">
      <c r="A451">
        <v>0</v>
      </c>
      <c r="B451" s="37"/>
      <c r="C451" s="1"/>
      <c r="D451" s="47" t="e">
        <f>+VLOOKUP($B451,Hoja1!$A$1:$F$678,5,FALSE)</f>
        <v>#N/A</v>
      </c>
      <c r="E451" s="47">
        <f t="shared" si="12"/>
        <v>0</v>
      </c>
      <c r="F451" s="67" t="str">
        <f t="shared" si="13"/>
        <v>-</v>
      </c>
    </row>
    <row r="452" spans="1:6">
      <c r="A452">
        <v>0</v>
      </c>
      <c r="B452" s="28"/>
      <c r="C452" s="2"/>
      <c r="D452" s="47" t="e">
        <f>+VLOOKUP($B452,Hoja1!$A$1:$F$678,5,FALSE)</f>
        <v>#N/A</v>
      </c>
      <c r="E452" s="47">
        <f t="shared" si="12"/>
        <v>0</v>
      </c>
      <c r="F452" s="67" t="str">
        <f t="shared" si="13"/>
        <v>-</v>
      </c>
    </row>
    <row r="453" spans="1:6">
      <c r="A453">
        <v>0</v>
      </c>
      <c r="B453" s="28"/>
      <c r="C453" s="2"/>
      <c r="D453" s="47" t="e">
        <f>+VLOOKUP($B453,Hoja1!$A$1:$F$678,5,FALSE)</f>
        <v>#N/A</v>
      </c>
      <c r="E453" s="47">
        <f t="shared" si="12"/>
        <v>0</v>
      </c>
      <c r="F453" s="67" t="str">
        <f t="shared" si="13"/>
        <v>-</v>
      </c>
    </row>
    <row r="454" spans="1:6">
      <c r="A454">
        <v>0</v>
      </c>
      <c r="B454" s="28"/>
      <c r="C454" s="2"/>
      <c r="D454" s="47" t="e">
        <f>+VLOOKUP($B454,Hoja1!$A$1:$F$678,5,FALSE)</f>
        <v>#N/A</v>
      </c>
      <c r="E454" s="47">
        <f t="shared" si="12"/>
        <v>0</v>
      </c>
      <c r="F454" s="67" t="str">
        <f t="shared" si="13"/>
        <v>-</v>
      </c>
    </row>
    <row r="455" spans="1:6" ht="17.25" thickBot="1">
      <c r="A455">
        <v>0</v>
      </c>
      <c r="B455" s="38"/>
      <c r="C455" s="9"/>
      <c r="D455" s="47" t="e">
        <f>+VLOOKUP($B455,Hoja1!$A$1:$F$678,5,FALSE)</f>
        <v>#N/A</v>
      </c>
      <c r="E455" s="47">
        <f t="shared" si="12"/>
        <v>0</v>
      </c>
      <c r="F455" s="67" t="str">
        <f t="shared" si="13"/>
        <v>-</v>
      </c>
    </row>
    <row r="456" spans="1:6" ht="17.25" thickBot="1">
      <c r="A456">
        <v>0</v>
      </c>
      <c r="B456" s="60"/>
      <c r="C456" s="6"/>
      <c r="D456" s="47" t="e">
        <f>+VLOOKUP($B456,Hoja1!$A$1:$F$678,5,FALSE)</f>
        <v>#N/A</v>
      </c>
      <c r="E456" s="47">
        <f t="shared" si="12"/>
        <v>0</v>
      </c>
      <c r="F456" s="67" t="str">
        <f t="shared" si="13"/>
        <v>-</v>
      </c>
    </row>
    <row r="457" spans="1:6">
      <c r="A457">
        <v>0</v>
      </c>
      <c r="B457" s="37"/>
      <c r="C457" s="1"/>
      <c r="D457" s="47" t="e">
        <f>+VLOOKUP($B457,Hoja1!$A$1:$F$678,5,FALSE)</f>
        <v>#N/A</v>
      </c>
      <c r="E457" s="47">
        <f t="shared" ref="E457:E520" si="14">+IFERROR(D457,C457)</f>
        <v>0</v>
      </c>
      <c r="F457" s="67" t="str">
        <f t="shared" si="13"/>
        <v>-</v>
      </c>
    </row>
    <row r="458" spans="1:6">
      <c r="A458">
        <v>0</v>
      </c>
      <c r="B458" s="16"/>
      <c r="C458" s="2"/>
      <c r="D458" s="47" t="e">
        <f>+VLOOKUP($B458,Hoja1!$A$1:$F$678,5,FALSE)</f>
        <v>#N/A</v>
      </c>
      <c r="E458" s="47">
        <f t="shared" si="14"/>
        <v>0</v>
      </c>
      <c r="F458" s="67" t="str">
        <f t="shared" ref="F458:F521" si="15">+IF(E458&gt;0,E458,"-")</f>
        <v>-</v>
      </c>
    </row>
    <row r="459" spans="1:6" ht="17.25" thickBot="1">
      <c r="A459">
        <v>0</v>
      </c>
      <c r="B459" s="34"/>
      <c r="C459" s="9"/>
      <c r="D459" s="47" t="e">
        <f>+VLOOKUP($B459,Hoja1!$A$1:$F$678,5,FALSE)</f>
        <v>#N/A</v>
      </c>
      <c r="E459" s="47">
        <f t="shared" si="14"/>
        <v>0</v>
      </c>
      <c r="F459" s="67" t="str">
        <f t="shared" si="15"/>
        <v>-</v>
      </c>
    </row>
    <row r="460" spans="1:6" ht="17.25" thickBot="1">
      <c r="A460">
        <v>0</v>
      </c>
      <c r="B460" s="63"/>
      <c r="C460" s="11"/>
      <c r="D460" s="47" t="e">
        <f>+VLOOKUP($B460,Hoja1!$A$1:$F$678,5,FALSE)</f>
        <v>#N/A</v>
      </c>
      <c r="E460" s="47">
        <f t="shared" si="14"/>
        <v>0</v>
      </c>
      <c r="F460" s="67" t="str">
        <f t="shared" si="15"/>
        <v>-</v>
      </c>
    </row>
    <row r="461" spans="1:6" ht="17.25" thickBot="1">
      <c r="A461">
        <v>0</v>
      </c>
      <c r="B461" s="17"/>
      <c r="C461" s="5"/>
      <c r="D461" s="47" t="e">
        <f>+VLOOKUP($B461,Hoja1!$A$1:$F$678,5,FALSE)</f>
        <v>#N/A</v>
      </c>
      <c r="E461" s="47">
        <f t="shared" si="14"/>
        <v>0</v>
      </c>
      <c r="F461" s="67" t="str">
        <f t="shared" si="15"/>
        <v>-</v>
      </c>
    </row>
    <row r="462" spans="1:6" ht="17.25" thickBot="1">
      <c r="A462">
        <v>0</v>
      </c>
      <c r="B462" s="60"/>
      <c r="C462" s="6"/>
      <c r="D462" s="47" t="e">
        <f>+VLOOKUP($B462,Hoja1!$A$1:$F$678,5,FALSE)</f>
        <v>#N/A</v>
      </c>
      <c r="E462" s="47">
        <f t="shared" si="14"/>
        <v>0</v>
      </c>
      <c r="F462" s="67" t="str">
        <f t="shared" si="15"/>
        <v>-</v>
      </c>
    </row>
    <row r="463" spans="1:6">
      <c r="A463" t="s">
        <v>315</v>
      </c>
      <c r="B463" s="62"/>
      <c r="C463" s="48">
        <v>39902.333333333336</v>
      </c>
      <c r="D463" s="47" t="e">
        <f>+VLOOKUP($B463,Hoja1!$A$1:$F$678,5,FALSE)</f>
        <v>#N/A</v>
      </c>
      <c r="E463" s="47">
        <f t="shared" si="14"/>
        <v>39902.333333333336</v>
      </c>
      <c r="F463" s="67">
        <f t="shared" si="15"/>
        <v>39902.333333333336</v>
      </c>
    </row>
    <row r="464" spans="1:6">
      <c r="A464" t="s">
        <v>316</v>
      </c>
      <c r="B464" s="62"/>
      <c r="C464" s="49">
        <v>39902.333333333336</v>
      </c>
      <c r="D464" s="47" t="e">
        <f>+VLOOKUP($B464,Hoja1!$A$1:$F$678,5,FALSE)</f>
        <v>#N/A</v>
      </c>
      <c r="E464" s="47">
        <f t="shared" si="14"/>
        <v>39902.333333333336</v>
      </c>
      <c r="F464" s="67">
        <f t="shared" si="15"/>
        <v>39902.333333333336</v>
      </c>
    </row>
    <row r="465" spans="1:6">
      <c r="A465" t="s">
        <v>317</v>
      </c>
      <c r="B465" s="62"/>
      <c r="C465" s="49">
        <v>39944.333333333336</v>
      </c>
      <c r="D465" s="47" t="e">
        <f>+VLOOKUP($B465,Hoja1!$A$1:$F$678,5,FALSE)</f>
        <v>#N/A</v>
      </c>
      <c r="E465" s="47">
        <f t="shared" si="14"/>
        <v>39944.333333333336</v>
      </c>
      <c r="F465" s="67">
        <f t="shared" si="15"/>
        <v>39944.333333333336</v>
      </c>
    </row>
    <row r="466" spans="1:6">
      <c r="A466" t="s">
        <v>318</v>
      </c>
      <c r="B466" s="62"/>
      <c r="C466" s="49">
        <v>39965.333333333336</v>
      </c>
      <c r="D466" s="47" t="e">
        <f>+VLOOKUP($B466,Hoja1!$A$1:$F$678,5,FALSE)</f>
        <v>#N/A</v>
      </c>
      <c r="E466" s="47">
        <f t="shared" si="14"/>
        <v>39965.333333333336</v>
      </c>
      <c r="F466" s="67">
        <f t="shared" si="15"/>
        <v>39965.333333333336</v>
      </c>
    </row>
    <row r="467" spans="1:6">
      <c r="A467" t="s">
        <v>319</v>
      </c>
      <c r="B467" s="62"/>
      <c r="C467" s="49">
        <v>39965.333333333336</v>
      </c>
      <c r="D467" s="47" t="e">
        <f>+VLOOKUP($B467,Hoja1!$A$1:$F$678,5,FALSE)</f>
        <v>#N/A</v>
      </c>
      <c r="E467" s="47">
        <f t="shared" si="14"/>
        <v>39965.333333333336</v>
      </c>
      <c r="F467" s="67">
        <f t="shared" si="15"/>
        <v>39965.333333333336</v>
      </c>
    </row>
    <row r="468" spans="1:6">
      <c r="A468" t="s">
        <v>320</v>
      </c>
      <c r="B468" s="62"/>
      <c r="C468" s="49">
        <v>39965.333333333336</v>
      </c>
      <c r="D468" s="47" t="e">
        <f>+VLOOKUP($B468,Hoja1!$A$1:$F$678,5,FALSE)</f>
        <v>#N/A</v>
      </c>
      <c r="E468" s="47">
        <f t="shared" si="14"/>
        <v>39965.333333333336</v>
      </c>
      <c r="F468" s="67">
        <f t="shared" si="15"/>
        <v>39965.333333333336</v>
      </c>
    </row>
    <row r="469" spans="1:6">
      <c r="A469" t="s">
        <v>321</v>
      </c>
      <c r="B469" s="62"/>
      <c r="C469" s="49">
        <v>39965.333333333336</v>
      </c>
      <c r="D469" s="47" t="e">
        <f>+VLOOKUP($B469,Hoja1!$A$1:$F$678,5,FALSE)</f>
        <v>#N/A</v>
      </c>
      <c r="E469" s="47">
        <f t="shared" si="14"/>
        <v>39965.333333333336</v>
      </c>
      <c r="F469" s="67">
        <f t="shared" si="15"/>
        <v>39965.333333333336</v>
      </c>
    </row>
    <row r="470" spans="1:6">
      <c r="A470" t="s">
        <v>322</v>
      </c>
      <c r="B470" s="62"/>
      <c r="C470" s="49">
        <v>39965.333333333336</v>
      </c>
      <c r="D470" s="47" t="e">
        <f>+VLOOKUP($B470,Hoja1!$A$1:$F$678,5,FALSE)</f>
        <v>#N/A</v>
      </c>
      <c r="E470" s="47">
        <f t="shared" si="14"/>
        <v>39965.333333333336</v>
      </c>
      <c r="F470" s="67">
        <f t="shared" si="15"/>
        <v>39965.333333333336</v>
      </c>
    </row>
    <row r="471" spans="1:6">
      <c r="A471">
        <v>0</v>
      </c>
      <c r="B471" s="20"/>
      <c r="C471" s="42"/>
      <c r="D471" s="47" t="e">
        <f>+VLOOKUP($B471,Hoja1!$A$1:$F$678,5,FALSE)</f>
        <v>#N/A</v>
      </c>
      <c r="E471" s="47">
        <f t="shared" si="14"/>
        <v>0</v>
      </c>
      <c r="F471" s="67" t="str">
        <f t="shared" si="15"/>
        <v>-</v>
      </c>
    </row>
    <row r="472" spans="1:6" ht="17.25" thickBot="1">
      <c r="A472">
        <v>0</v>
      </c>
      <c r="B472" s="30"/>
      <c r="C472" s="43"/>
      <c r="D472" s="47" t="e">
        <f>+VLOOKUP($B472,Hoja1!$A$1:$F$678,5,FALSE)</f>
        <v>#N/A</v>
      </c>
      <c r="E472" s="47">
        <f t="shared" si="14"/>
        <v>0</v>
      </c>
      <c r="F472" s="67" t="str">
        <f t="shared" si="15"/>
        <v>-</v>
      </c>
    </row>
    <row r="473" spans="1:6" ht="17.25" thickBot="1">
      <c r="A473">
        <v>0</v>
      </c>
      <c r="B473" s="63"/>
      <c r="C473" s="11"/>
      <c r="D473" s="47" t="e">
        <f>+VLOOKUP($B473,Hoja1!$A$1:$F$678,5,FALSE)</f>
        <v>#N/A</v>
      </c>
      <c r="E473" s="47">
        <f t="shared" si="14"/>
        <v>0</v>
      </c>
      <c r="F473" s="67" t="str">
        <f t="shared" si="15"/>
        <v>-</v>
      </c>
    </row>
    <row r="474" spans="1:6">
      <c r="A474" t="s">
        <v>323</v>
      </c>
      <c r="B474" s="62" t="s">
        <v>324</v>
      </c>
      <c r="C474" s="48">
        <v>39895.333333333336</v>
      </c>
      <c r="D474" s="47">
        <f>+VLOOKUP($B474,Hoja1!$A$1:$F$678,5,FALSE)</f>
        <v>40086.791666666664</v>
      </c>
      <c r="E474" s="47">
        <f t="shared" si="14"/>
        <v>40086.791666666664</v>
      </c>
      <c r="F474" s="67">
        <f t="shared" si="15"/>
        <v>40086.791666666664</v>
      </c>
    </row>
    <row r="475" spans="1:6">
      <c r="A475" t="s">
        <v>325</v>
      </c>
      <c r="B475" s="62" t="s">
        <v>324</v>
      </c>
      <c r="C475" s="49">
        <v>39895.333333333336</v>
      </c>
      <c r="D475" s="47">
        <f>+VLOOKUP($B475,Hoja1!$A$1:$F$678,5,FALSE)</f>
        <v>40086.791666666664</v>
      </c>
      <c r="E475" s="47">
        <f t="shared" si="14"/>
        <v>40086.791666666664</v>
      </c>
      <c r="F475" s="67">
        <f t="shared" si="15"/>
        <v>40086.791666666664</v>
      </c>
    </row>
    <row r="476" spans="1:6">
      <c r="A476" t="s">
        <v>326</v>
      </c>
      <c r="B476" s="62" t="s">
        <v>324</v>
      </c>
      <c r="C476" s="49">
        <v>39895.333333333336</v>
      </c>
      <c r="D476" s="47">
        <f>+VLOOKUP($B476,Hoja1!$A$1:$F$678,5,FALSE)</f>
        <v>40086.791666666664</v>
      </c>
      <c r="E476" s="47">
        <f t="shared" si="14"/>
        <v>40086.791666666664</v>
      </c>
      <c r="F476" s="67">
        <f t="shared" si="15"/>
        <v>40086.791666666664</v>
      </c>
    </row>
    <row r="477" spans="1:6">
      <c r="A477" t="s">
        <v>327</v>
      </c>
      <c r="B477" s="62" t="s">
        <v>324</v>
      </c>
      <c r="C477" s="49">
        <v>39923.333333333336</v>
      </c>
      <c r="D477" s="47">
        <f>+VLOOKUP($B477,Hoja1!$A$1:$F$678,5,FALSE)</f>
        <v>40086.791666666664</v>
      </c>
      <c r="E477" s="47">
        <f t="shared" si="14"/>
        <v>40086.791666666664</v>
      </c>
      <c r="F477" s="67">
        <f t="shared" si="15"/>
        <v>40086.791666666664</v>
      </c>
    </row>
    <row r="478" spans="1:6">
      <c r="A478" t="s">
        <v>328</v>
      </c>
      <c r="B478" s="62" t="s">
        <v>324</v>
      </c>
      <c r="C478" s="49">
        <v>39923.333333333336</v>
      </c>
      <c r="D478" s="47">
        <f>+VLOOKUP($B478,Hoja1!$A$1:$F$678,5,FALSE)</f>
        <v>40086.791666666664</v>
      </c>
      <c r="E478" s="47">
        <f t="shared" si="14"/>
        <v>40086.791666666664</v>
      </c>
      <c r="F478" s="67">
        <f t="shared" si="15"/>
        <v>40086.791666666664</v>
      </c>
    </row>
    <row r="479" spans="1:6">
      <c r="A479" t="s">
        <v>329</v>
      </c>
      <c r="B479" s="62" t="s">
        <v>324</v>
      </c>
      <c r="C479" s="49">
        <v>39923.333333333336</v>
      </c>
      <c r="D479" s="47">
        <f>+VLOOKUP($B479,Hoja1!$A$1:$F$678,5,FALSE)</f>
        <v>40086.791666666664</v>
      </c>
      <c r="E479" s="47">
        <f t="shared" si="14"/>
        <v>40086.791666666664</v>
      </c>
      <c r="F479" s="67">
        <f t="shared" si="15"/>
        <v>40086.791666666664</v>
      </c>
    </row>
    <row r="480" spans="1:6">
      <c r="A480" t="s">
        <v>330</v>
      </c>
      <c r="B480" s="62" t="s">
        <v>324</v>
      </c>
      <c r="C480" s="49">
        <v>39923.333333333336</v>
      </c>
      <c r="D480" s="47">
        <f>+VLOOKUP($B480,Hoja1!$A$1:$F$678,5,FALSE)</f>
        <v>40086.791666666664</v>
      </c>
      <c r="E480" s="47">
        <f t="shared" si="14"/>
        <v>40086.791666666664</v>
      </c>
      <c r="F480" s="67">
        <f t="shared" si="15"/>
        <v>40086.791666666664</v>
      </c>
    </row>
    <row r="481" spans="1:6">
      <c r="A481" t="s">
        <v>331</v>
      </c>
      <c r="B481" s="62" t="s">
        <v>324</v>
      </c>
      <c r="C481" s="49">
        <v>39951.333333333336</v>
      </c>
      <c r="D481" s="47">
        <f>+VLOOKUP($B481,Hoja1!$A$1:$F$678,5,FALSE)</f>
        <v>40086.791666666664</v>
      </c>
      <c r="E481" s="47">
        <f t="shared" si="14"/>
        <v>40086.791666666664</v>
      </c>
      <c r="F481" s="67">
        <f t="shared" si="15"/>
        <v>40086.791666666664</v>
      </c>
    </row>
    <row r="482" spans="1:6">
      <c r="A482" t="s">
        <v>332</v>
      </c>
      <c r="B482" s="62" t="s">
        <v>324</v>
      </c>
      <c r="C482" s="49">
        <v>39951.333333333336</v>
      </c>
      <c r="D482" s="47">
        <f>+VLOOKUP($B482,Hoja1!$A$1:$F$678,5,FALSE)</f>
        <v>40086.791666666664</v>
      </c>
      <c r="E482" s="47">
        <f t="shared" si="14"/>
        <v>40086.791666666664</v>
      </c>
      <c r="F482" s="67">
        <f t="shared" si="15"/>
        <v>40086.791666666664</v>
      </c>
    </row>
    <row r="483" spans="1:6">
      <c r="A483" t="s">
        <v>333</v>
      </c>
      <c r="B483" s="62" t="s">
        <v>324</v>
      </c>
      <c r="C483" s="49">
        <v>39951.333333333336</v>
      </c>
      <c r="D483" s="47">
        <f>+VLOOKUP($B483,Hoja1!$A$1:$F$678,5,FALSE)</f>
        <v>40086.791666666664</v>
      </c>
      <c r="E483" s="47">
        <f t="shared" si="14"/>
        <v>40086.791666666664</v>
      </c>
      <c r="F483" s="67">
        <f t="shared" si="15"/>
        <v>40086.791666666664</v>
      </c>
    </row>
    <row r="484" spans="1:6">
      <c r="A484" t="s">
        <v>334</v>
      </c>
      <c r="B484" s="62" t="s">
        <v>324</v>
      </c>
      <c r="C484" s="49">
        <v>39951.333333333336</v>
      </c>
      <c r="D484" s="47">
        <f>+VLOOKUP($B484,Hoja1!$A$1:$F$678,5,FALSE)</f>
        <v>40086.791666666664</v>
      </c>
      <c r="E484" s="47">
        <f t="shared" si="14"/>
        <v>40086.791666666664</v>
      </c>
      <c r="F484" s="67">
        <f t="shared" si="15"/>
        <v>40086.791666666664</v>
      </c>
    </row>
    <row r="485" spans="1:6">
      <c r="A485" t="s">
        <v>335</v>
      </c>
      <c r="B485" s="62" t="s">
        <v>324</v>
      </c>
      <c r="C485" s="49">
        <v>39951.333333333336</v>
      </c>
      <c r="D485" s="47">
        <f>+VLOOKUP($B485,Hoja1!$A$1:$F$678,5,FALSE)</f>
        <v>40086.791666666664</v>
      </c>
      <c r="E485" s="47">
        <f t="shared" si="14"/>
        <v>40086.791666666664</v>
      </c>
      <c r="F485" s="67">
        <f t="shared" si="15"/>
        <v>40086.791666666664</v>
      </c>
    </row>
    <row r="486" spans="1:6">
      <c r="A486" t="s">
        <v>336</v>
      </c>
      <c r="B486" s="62" t="s">
        <v>324</v>
      </c>
      <c r="C486" s="49">
        <v>39951.333333333336</v>
      </c>
      <c r="D486" s="47">
        <f>+VLOOKUP($B486,Hoja1!$A$1:$F$678,5,FALSE)</f>
        <v>40086.791666666664</v>
      </c>
      <c r="E486" s="47">
        <f t="shared" si="14"/>
        <v>40086.791666666664</v>
      </c>
      <c r="F486" s="67">
        <f t="shared" si="15"/>
        <v>40086.791666666664</v>
      </c>
    </row>
    <row r="487" spans="1:6">
      <c r="A487" t="s">
        <v>337</v>
      </c>
      <c r="B487" s="62" t="s">
        <v>324</v>
      </c>
      <c r="C487" s="49">
        <v>39979.333333333336</v>
      </c>
      <c r="D487" s="47">
        <f>+VLOOKUP($B487,Hoja1!$A$1:$F$678,5,FALSE)</f>
        <v>40086.791666666664</v>
      </c>
      <c r="E487" s="47">
        <f t="shared" si="14"/>
        <v>40086.791666666664</v>
      </c>
      <c r="F487" s="67">
        <f t="shared" si="15"/>
        <v>40086.791666666664</v>
      </c>
    </row>
    <row r="488" spans="1:6">
      <c r="A488" t="s">
        <v>338</v>
      </c>
      <c r="B488" s="62" t="s">
        <v>324</v>
      </c>
      <c r="C488" s="49">
        <v>39979.333333333336</v>
      </c>
      <c r="D488" s="47">
        <f>+VLOOKUP($B488,Hoja1!$A$1:$F$678,5,FALSE)</f>
        <v>40086.791666666664</v>
      </c>
      <c r="E488" s="47">
        <f t="shared" si="14"/>
        <v>40086.791666666664</v>
      </c>
      <c r="F488" s="67">
        <f t="shared" si="15"/>
        <v>40086.791666666664</v>
      </c>
    </row>
    <row r="489" spans="1:6">
      <c r="A489" t="s">
        <v>339</v>
      </c>
      <c r="B489" s="62" t="s">
        <v>324</v>
      </c>
      <c r="C489" s="49">
        <v>39923.333333333336</v>
      </c>
      <c r="D489" s="47">
        <f>+VLOOKUP($B489,Hoja1!$A$1:$F$678,5,FALSE)</f>
        <v>40086.791666666664</v>
      </c>
      <c r="E489" s="47">
        <f t="shared" si="14"/>
        <v>40086.791666666664</v>
      </c>
      <c r="F489" s="67">
        <f t="shared" si="15"/>
        <v>40086.791666666664</v>
      </c>
    </row>
    <row r="490" spans="1:6">
      <c r="A490" t="s">
        <v>340</v>
      </c>
      <c r="B490" s="62" t="s">
        <v>324</v>
      </c>
      <c r="C490" s="49">
        <v>39923.333333333336</v>
      </c>
      <c r="D490" s="47">
        <f>+VLOOKUP($B490,Hoja1!$A$1:$F$678,5,FALSE)</f>
        <v>40086.791666666664</v>
      </c>
      <c r="E490" s="47">
        <f t="shared" si="14"/>
        <v>40086.791666666664</v>
      </c>
      <c r="F490" s="67">
        <f t="shared" si="15"/>
        <v>40086.791666666664</v>
      </c>
    </row>
    <row r="491" spans="1:6">
      <c r="A491" t="s">
        <v>341</v>
      </c>
      <c r="B491" s="62" t="s">
        <v>324</v>
      </c>
      <c r="C491" s="49">
        <v>39951.333333333336</v>
      </c>
      <c r="D491" s="47">
        <f>+VLOOKUP($B491,Hoja1!$A$1:$F$678,5,FALSE)</f>
        <v>40086.791666666664</v>
      </c>
      <c r="E491" s="47">
        <f t="shared" si="14"/>
        <v>40086.791666666664</v>
      </c>
      <c r="F491" s="67">
        <f t="shared" si="15"/>
        <v>40086.791666666664</v>
      </c>
    </row>
    <row r="492" spans="1:6">
      <c r="A492" t="s">
        <v>342</v>
      </c>
      <c r="B492" s="62" t="s">
        <v>324</v>
      </c>
      <c r="C492" s="49">
        <v>39951.333333333336</v>
      </c>
      <c r="D492" s="47">
        <f>+VLOOKUP($B492,Hoja1!$A$1:$F$678,5,FALSE)</f>
        <v>40086.791666666664</v>
      </c>
      <c r="E492" s="47">
        <f t="shared" si="14"/>
        <v>40086.791666666664</v>
      </c>
      <c r="F492" s="67">
        <f t="shared" si="15"/>
        <v>40086.791666666664</v>
      </c>
    </row>
    <row r="493" spans="1:6">
      <c r="A493" t="s">
        <v>343</v>
      </c>
      <c r="B493" s="62" t="s">
        <v>324</v>
      </c>
      <c r="C493" s="49">
        <v>39979.333333333336</v>
      </c>
      <c r="D493" s="47">
        <f>+VLOOKUP($B493,Hoja1!$A$1:$F$678,5,FALSE)</f>
        <v>40086.791666666664</v>
      </c>
      <c r="E493" s="47">
        <f t="shared" si="14"/>
        <v>40086.791666666664</v>
      </c>
      <c r="F493" s="67">
        <f t="shared" si="15"/>
        <v>40086.791666666664</v>
      </c>
    </row>
    <row r="494" spans="1:6">
      <c r="A494" t="s">
        <v>344</v>
      </c>
      <c r="B494" s="62" t="s">
        <v>324</v>
      </c>
      <c r="C494" s="49">
        <v>39895.333333333336</v>
      </c>
      <c r="D494" s="47">
        <f>+VLOOKUP($B494,Hoja1!$A$1:$F$678,5,FALSE)</f>
        <v>40086.791666666664</v>
      </c>
      <c r="E494" s="47">
        <f t="shared" si="14"/>
        <v>40086.791666666664</v>
      </c>
      <c r="F494" s="67">
        <f t="shared" si="15"/>
        <v>40086.791666666664</v>
      </c>
    </row>
    <row r="495" spans="1:6">
      <c r="A495" t="s">
        <v>345</v>
      </c>
      <c r="B495" s="62" t="s">
        <v>324</v>
      </c>
      <c r="C495" s="49">
        <v>39979.333333333336</v>
      </c>
      <c r="D495" s="47">
        <f>+VLOOKUP($B495,Hoja1!$A$1:$F$678,5,FALSE)</f>
        <v>40086.791666666664</v>
      </c>
      <c r="E495" s="47">
        <f t="shared" si="14"/>
        <v>40086.791666666664</v>
      </c>
      <c r="F495" s="67">
        <f t="shared" si="15"/>
        <v>40086.791666666664</v>
      </c>
    </row>
    <row r="496" spans="1:6">
      <c r="A496" t="s">
        <v>346</v>
      </c>
      <c r="B496" s="62" t="s">
        <v>324</v>
      </c>
      <c r="C496" s="49">
        <v>40071.333333333336</v>
      </c>
      <c r="D496" s="47">
        <f>+VLOOKUP($B496,Hoja1!$A$1:$F$678,5,FALSE)</f>
        <v>40086.791666666664</v>
      </c>
      <c r="E496" s="47">
        <f t="shared" si="14"/>
        <v>40086.791666666664</v>
      </c>
      <c r="F496" s="67">
        <f t="shared" si="15"/>
        <v>40086.791666666664</v>
      </c>
    </row>
    <row r="497" spans="1:6">
      <c r="A497" t="s">
        <v>347</v>
      </c>
      <c r="B497" s="62" t="s">
        <v>324</v>
      </c>
      <c r="C497" s="49">
        <v>40071.333333333336</v>
      </c>
      <c r="D497" s="47">
        <f>+VLOOKUP($B497,Hoja1!$A$1:$F$678,5,FALSE)</f>
        <v>40086.791666666664</v>
      </c>
      <c r="E497" s="47">
        <f t="shared" si="14"/>
        <v>40086.791666666664</v>
      </c>
      <c r="F497" s="67">
        <f t="shared" si="15"/>
        <v>40086.791666666664</v>
      </c>
    </row>
    <row r="498" spans="1:6">
      <c r="A498" t="s">
        <v>348</v>
      </c>
      <c r="B498" s="62" t="s">
        <v>324</v>
      </c>
      <c r="C498" s="49">
        <v>40071.333333333336</v>
      </c>
      <c r="D498" s="47">
        <f>+VLOOKUP($B498,Hoja1!$A$1:$F$678,5,FALSE)</f>
        <v>40086.791666666664</v>
      </c>
      <c r="E498" s="47">
        <f t="shared" si="14"/>
        <v>40086.791666666664</v>
      </c>
      <c r="F498" s="67">
        <f t="shared" si="15"/>
        <v>40086.791666666664</v>
      </c>
    </row>
    <row r="499" spans="1:6">
      <c r="A499" t="s">
        <v>349</v>
      </c>
      <c r="B499" s="62" t="s">
        <v>324</v>
      </c>
      <c r="C499" s="49">
        <v>40071.333333333336</v>
      </c>
      <c r="D499" s="47">
        <f>+VLOOKUP($B499,Hoja1!$A$1:$F$678,5,FALSE)</f>
        <v>40086.791666666664</v>
      </c>
      <c r="E499" s="47">
        <f t="shared" si="14"/>
        <v>40086.791666666664</v>
      </c>
      <c r="F499" s="67">
        <f t="shared" si="15"/>
        <v>40086.791666666664</v>
      </c>
    </row>
    <row r="500" spans="1:6">
      <c r="A500" t="s">
        <v>350</v>
      </c>
      <c r="B500" s="62" t="s">
        <v>324</v>
      </c>
      <c r="C500" s="49">
        <v>40071.333333333336</v>
      </c>
      <c r="D500" s="47">
        <f>+VLOOKUP($B500,Hoja1!$A$1:$F$678,5,FALSE)</f>
        <v>40086.791666666664</v>
      </c>
      <c r="E500" s="47">
        <f t="shared" si="14"/>
        <v>40086.791666666664</v>
      </c>
      <c r="F500" s="67">
        <f t="shared" si="15"/>
        <v>40086.791666666664</v>
      </c>
    </row>
    <row r="501" spans="1:6">
      <c r="A501" t="s">
        <v>351</v>
      </c>
      <c r="B501" s="62" t="s">
        <v>324</v>
      </c>
      <c r="C501" s="49">
        <v>40071.333333333336</v>
      </c>
      <c r="D501" s="47">
        <f>+VLOOKUP($B501,Hoja1!$A$1:$F$678,5,FALSE)</f>
        <v>40086.791666666664</v>
      </c>
      <c r="E501" s="47">
        <f t="shared" si="14"/>
        <v>40086.791666666664</v>
      </c>
      <c r="F501" s="67">
        <f t="shared" si="15"/>
        <v>40086.791666666664</v>
      </c>
    </row>
    <row r="502" spans="1:6">
      <c r="A502" t="s">
        <v>352</v>
      </c>
      <c r="B502" s="62" t="s">
        <v>324</v>
      </c>
      <c r="C502" s="49">
        <v>40071.333333333336</v>
      </c>
      <c r="D502" s="47">
        <f>+VLOOKUP($B502,Hoja1!$A$1:$F$678,5,FALSE)</f>
        <v>40086.791666666664</v>
      </c>
      <c r="E502" s="47">
        <f t="shared" si="14"/>
        <v>40086.791666666664</v>
      </c>
      <c r="F502" s="67">
        <f t="shared" si="15"/>
        <v>40086.791666666664</v>
      </c>
    </row>
    <row r="503" spans="1:6">
      <c r="A503" t="s">
        <v>353</v>
      </c>
      <c r="B503" s="62" t="s">
        <v>324</v>
      </c>
      <c r="C503" s="49">
        <v>40071.333333333336</v>
      </c>
      <c r="D503" s="47">
        <f>+VLOOKUP($B503,Hoja1!$A$1:$F$678,5,FALSE)</f>
        <v>40086.791666666664</v>
      </c>
      <c r="E503" s="47">
        <f t="shared" si="14"/>
        <v>40086.791666666664</v>
      </c>
      <c r="F503" s="67">
        <f t="shared" si="15"/>
        <v>40086.791666666664</v>
      </c>
    </row>
    <row r="504" spans="1:6">
      <c r="A504" t="s">
        <v>354</v>
      </c>
      <c r="B504" s="62" t="s">
        <v>324</v>
      </c>
      <c r="C504" s="49">
        <v>40071.333333333336</v>
      </c>
      <c r="D504" s="47">
        <f>+VLOOKUP($B504,Hoja1!$A$1:$F$678,5,FALSE)</f>
        <v>40086.791666666664</v>
      </c>
      <c r="E504" s="47">
        <f t="shared" si="14"/>
        <v>40086.791666666664</v>
      </c>
      <c r="F504" s="67">
        <f t="shared" si="15"/>
        <v>40086.791666666664</v>
      </c>
    </row>
    <row r="505" spans="1:6">
      <c r="A505" t="s">
        <v>355</v>
      </c>
      <c r="B505" s="62" t="s">
        <v>324</v>
      </c>
      <c r="C505" s="49">
        <v>40071.333333333336</v>
      </c>
      <c r="D505" s="47">
        <f>+VLOOKUP($B505,Hoja1!$A$1:$F$678,5,FALSE)</f>
        <v>40086.791666666664</v>
      </c>
      <c r="E505" s="47">
        <f t="shared" si="14"/>
        <v>40086.791666666664</v>
      </c>
      <c r="F505" s="67">
        <f t="shared" si="15"/>
        <v>40086.791666666664</v>
      </c>
    </row>
    <row r="506" spans="1:6">
      <c r="A506" t="s">
        <v>356</v>
      </c>
      <c r="B506" s="62" t="s">
        <v>324</v>
      </c>
      <c r="C506" s="49">
        <v>40071.333333333336</v>
      </c>
      <c r="D506" s="47">
        <f>+VLOOKUP($B506,Hoja1!$A$1:$F$678,5,FALSE)</f>
        <v>40086.791666666664</v>
      </c>
      <c r="E506" s="47">
        <f t="shared" si="14"/>
        <v>40086.791666666664</v>
      </c>
      <c r="F506" s="67">
        <f t="shared" si="15"/>
        <v>40086.791666666664</v>
      </c>
    </row>
    <row r="507" spans="1:6">
      <c r="A507" t="s">
        <v>357</v>
      </c>
      <c r="B507" s="62" t="s">
        <v>324</v>
      </c>
      <c r="C507" s="49">
        <v>40071.333333333336</v>
      </c>
      <c r="D507" s="47">
        <f>+VLOOKUP($B507,Hoja1!$A$1:$F$678,5,FALSE)</f>
        <v>40086.791666666664</v>
      </c>
      <c r="E507" s="47">
        <f t="shared" si="14"/>
        <v>40086.791666666664</v>
      </c>
      <c r="F507" s="67">
        <f t="shared" si="15"/>
        <v>40086.791666666664</v>
      </c>
    </row>
    <row r="508" spans="1:6">
      <c r="A508" t="s">
        <v>356</v>
      </c>
      <c r="B508" s="62" t="s">
        <v>324</v>
      </c>
      <c r="C508" s="49">
        <v>40071.333333333336</v>
      </c>
      <c r="D508" s="47">
        <f>+VLOOKUP($B508,Hoja1!$A$1:$F$678,5,FALSE)</f>
        <v>40086.791666666664</v>
      </c>
      <c r="E508" s="47">
        <f t="shared" si="14"/>
        <v>40086.791666666664</v>
      </c>
      <c r="F508" s="67">
        <f t="shared" si="15"/>
        <v>40086.791666666664</v>
      </c>
    </row>
    <row r="509" spans="1:6">
      <c r="A509" t="s">
        <v>358</v>
      </c>
      <c r="B509" s="62" t="s">
        <v>324</v>
      </c>
      <c r="C509" s="49">
        <v>40071.333333333336</v>
      </c>
      <c r="D509" s="47">
        <f>+VLOOKUP($B509,Hoja1!$A$1:$F$678,5,FALSE)</f>
        <v>40086.791666666664</v>
      </c>
      <c r="E509" s="47">
        <f t="shared" si="14"/>
        <v>40086.791666666664</v>
      </c>
      <c r="F509" s="67">
        <f t="shared" si="15"/>
        <v>40086.791666666664</v>
      </c>
    </row>
    <row r="510" spans="1:6">
      <c r="A510" t="s">
        <v>359</v>
      </c>
      <c r="B510" s="62" t="s">
        <v>324</v>
      </c>
      <c r="C510" s="49">
        <v>40071.333333333336</v>
      </c>
      <c r="D510" s="47">
        <f>+VLOOKUP($B510,Hoja1!$A$1:$F$678,5,FALSE)</f>
        <v>40086.791666666664</v>
      </c>
      <c r="E510" s="47">
        <f t="shared" si="14"/>
        <v>40086.791666666664</v>
      </c>
      <c r="F510" s="67">
        <f t="shared" si="15"/>
        <v>40086.791666666664</v>
      </c>
    </row>
    <row r="511" spans="1:6">
      <c r="A511" t="s">
        <v>360</v>
      </c>
      <c r="B511" s="62" t="s">
        <v>324</v>
      </c>
      <c r="C511" s="49">
        <v>40071.333333333336</v>
      </c>
      <c r="D511" s="47">
        <f>+VLOOKUP($B511,Hoja1!$A$1:$F$678,5,FALSE)</f>
        <v>40086.791666666664</v>
      </c>
      <c r="E511" s="47">
        <f t="shared" si="14"/>
        <v>40086.791666666664</v>
      </c>
      <c r="F511" s="67">
        <f t="shared" si="15"/>
        <v>40086.791666666664</v>
      </c>
    </row>
    <row r="512" spans="1:6">
      <c r="A512" t="s">
        <v>361</v>
      </c>
      <c r="B512" s="62" t="s">
        <v>324</v>
      </c>
      <c r="C512" s="49">
        <v>40071.333333333336</v>
      </c>
      <c r="D512" s="47">
        <f>+VLOOKUP($B512,Hoja1!$A$1:$F$678,5,FALSE)</f>
        <v>40086.791666666664</v>
      </c>
      <c r="E512" s="47">
        <f t="shared" si="14"/>
        <v>40086.791666666664</v>
      </c>
      <c r="F512" s="67">
        <f t="shared" si="15"/>
        <v>40086.791666666664</v>
      </c>
    </row>
    <row r="513" spans="1:6">
      <c r="A513" t="s">
        <v>362</v>
      </c>
      <c r="B513" s="62" t="s">
        <v>324</v>
      </c>
      <c r="C513" s="49">
        <v>40071.333333333336</v>
      </c>
      <c r="D513" s="47">
        <f>+VLOOKUP($B513,Hoja1!$A$1:$F$678,5,FALSE)</f>
        <v>40086.791666666664</v>
      </c>
      <c r="E513" s="47">
        <f t="shared" si="14"/>
        <v>40086.791666666664</v>
      </c>
      <c r="F513" s="67">
        <f t="shared" si="15"/>
        <v>40086.791666666664</v>
      </c>
    </row>
    <row r="514" spans="1:6">
      <c r="A514" t="s">
        <v>363</v>
      </c>
      <c r="B514" s="62" t="s">
        <v>324</v>
      </c>
      <c r="C514" s="49">
        <v>40071.333333333336</v>
      </c>
      <c r="D514" s="47">
        <f>+VLOOKUP($B514,Hoja1!$A$1:$F$678,5,FALSE)</f>
        <v>40086.791666666664</v>
      </c>
      <c r="E514" s="47">
        <f t="shared" si="14"/>
        <v>40086.791666666664</v>
      </c>
      <c r="F514" s="67">
        <f t="shared" si="15"/>
        <v>40086.791666666664</v>
      </c>
    </row>
    <row r="515" spans="1:6">
      <c r="A515" t="s">
        <v>364</v>
      </c>
      <c r="B515" s="62" t="s">
        <v>324</v>
      </c>
      <c r="C515" s="49">
        <v>40071.333333333336</v>
      </c>
      <c r="D515" s="47">
        <f>+VLOOKUP($B515,Hoja1!$A$1:$F$678,5,FALSE)</f>
        <v>40086.791666666664</v>
      </c>
      <c r="E515" s="47">
        <f t="shared" si="14"/>
        <v>40086.791666666664</v>
      </c>
      <c r="F515" s="67">
        <f t="shared" si="15"/>
        <v>40086.791666666664</v>
      </c>
    </row>
    <row r="516" spans="1:6">
      <c r="A516" t="s">
        <v>365</v>
      </c>
      <c r="B516" s="62" t="s">
        <v>366</v>
      </c>
      <c r="C516" s="49">
        <v>40071.333333333336</v>
      </c>
      <c r="D516" s="47">
        <f>+VLOOKUP($B516,Hoja1!$A$1:$F$678,5,FALSE)</f>
        <v>40111.6875</v>
      </c>
      <c r="E516" s="47">
        <f t="shared" si="14"/>
        <v>40111.6875</v>
      </c>
      <c r="F516" s="67">
        <f t="shared" si="15"/>
        <v>40111.6875</v>
      </c>
    </row>
    <row r="517" spans="1:6">
      <c r="A517" t="s">
        <v>367</v>
      </c>
      <c r="B517" s="62" t="s">
        <v>366</v>
      </c>
      <c r="C517" s="49">
        <v>40071.333333333336</v>
      </c>
      <c r="D517" s="47">
        <f>+VLOOKUP($B517,Hoja1!$A$1:$F$678,5,FALSE)</f>
        <v>40111.6875</v>
      </c>
      <c r="E517" s="47">
        <f t="shared" si="14"/>
        <v>40111.6875</v>
      </c>
      <c r="F517" s="67">
        <f t="shared" si="15"/>
        <v>40111.6875</v>
      </c>
    </row>
    <row r="518" spans="1:6">
      <c r="A518" t="s">
        <v>368</v>
      </c>
      <c r="B518" s="62" t="s">
        <v>366</v>
      </c>
      <c r="C518" s="49">
        <v>40071.333333333336</v>
      </c>
      <c r="D518" s="47">
        <f>+VLOOKUP($B518,Hoja1!$A$1:$F$678,5,FALSE)</f>
        <v>40111.6875</v>
      </c>
      <c r="E518" s="47">
        <f t="shared" si="14"/>
        <v>40111.6875</v>
      </c>
      <c r="F518" s="67">
        <f t="shared" si="15"/>
        <v>40111.6875</v>
      </c>
    </row>
    <row r="519" spans="1:6">
      <c r="A519" t="s">
        <v>369</v>
      </c>
      <c r="B519" s="62" t="s">
        <v>366</v>
      </c>
      <c r="C519" s="49">
        <v>40036.333333333336</v>
      </c>
      <c r="D519" s="47">
        <f>+VLOOKUP($B519,Hoja1!$A$1:$F$678,5,FALSE)</f>
        <v>40111.6875</v>
      </c>
      <c r="E519" s="47">
        <f t="shared" si="14"/>
        <v>40111.6875</v>
      </c>
      <c r="F519" s="67">
        <f t="shared" si="15"/>
        <v>40111.6875</v>
      </c>
    </row>
    <row r="520" spans="1:6">
      <c r="A520" t="s">
        <v>370</v>
      </c>
      <c r="B520" s="62" t="s">
        <v>366</v>
      </c>
      <c r="C520" s="49">
        <v>40036.333333333336</v>
      </c>
      <c r="D520" s="47">
        <f>+VLOOKUP($B520,Hoja1!$A$1:$F$678,5,FALSE)</f>
        <v>40111.6875</v>
      </c>
      <c r="E520" s="47">
        <f t="shared" si="14"/>
        <v>40111.6875</v>
      </c>
      <c r="F520" s="67">
        <f t="shared" si="15"/>
        <v>40111.6875</v>
      </c>
    </row>
    <row r="521" spans="1:6">
      <c r="A521" t="s">
        <v>371</v>
      </c>
      <c r="B521" s="62" t="s">
        <v>366</v>
      </c>
      <c r="C521" s="49">
        <v>40036.333333333336</v>
      </c>
      <c r="D521" s="47">
        <f>+VLOOKUP($B521,Hoja1!$A$1:$F$678,5,FALSE)</f>
        <v>40111.6875</v>
      </c>
      <c r="E521" s="47">
        <f t="shared" ref="E521:E584" si="16">+IFERROR(D521,C521)</f>
        <v>40111.6875</v>
      </c>
      <c r="F521" s="67">
        <f t="shared" si="15"/>
        <v>40111.6875</v>
      </c>
    </row>
    <row r="522" spans="1:6">
      <c r="A522" t="s">
        <v>372</v>
      </c>
      <c r="B522" s="62" t="s">
        <v>366</v>
      </c>
      <c r="C522" s="49">
        <v>40036.333333333336</v>
      </c>
      <c r="D522" s="47">
        <f>+VLOOKUP($B522,Hoja1!$A$1:$F$678,5,FALSE)</f>
        <v>40111.6875</v>
      </c>
      <c r="E522" s="47">
        <f t="shared" si="16"/>
        <v>40111.6875</v>
      </c>
      <c r="F522" s="67">
        <f t="shared" ref="F522:F585" si="17">+IF(E522&gt;0,E522,"-")</f>
        <v>40111.6875</v>
      </c>
    </row>
    <row r="523" spans="1:6">
      <c r="A523" t="s">
        <v>373</v>
      </c>
      <c r="B523" s="62" t="s">
        <v>366</v>
      </c>
      <c r="C523" s="49">
        <v>40078.333333333336</v>
      </c>
      <c r="D523" s="47">
        <f>+VLOOKUP($B523,Hoja1!$A$1:$F$678,5,FALSE)</f>
        <v>40111.6875</v>
      </c>
      <c r="E523" s="47">
        <f t="shared" si="16"/>
        <v>40111.6875</v>
      </c>
      <c r="F523" s="67">
        <f t="shared" si="17"/>
        <v>40111.6875</v>
      </c>
    </row>
    <row r="524" spans="1:6">
      <c r="A524" t="s">
        <v>374</v>
      </c>
      <c r="B524" s="62" t="s">
        <v>324</v>
      </c>
      <c r="C524" s="49">
        <v>40078.333333333336</v>
      </c>
      <c r="D524" s="47">
        <f>+VLOOKUP($B524,Hoja1!$A$1:$F$678,5,FALSE)</f>
        <v>40086.791666666664</v>
      </c>
      <c r="E524" s="47">
        <f t="shared" si="16"/>
        <v>40086.791666666664</v>
      </c>
      <c r="F524" s="67">
        <f t="shared" si="17"/>
        <v>40086.791666666664</v>
      </c>
    </row>
    <row r="525" spans="1:6">
      <c r="A525" t="s">
        <v>375</v>
      </c>
      <c r="B525" s="62" t="s">
        <v>324</v>
      </c>
      <c r="C525" s="49">
        <v>40078.333333333336</v>
      </c>
      <c r="D525" s="47">
        <f>+VLOOKUP($B525,Hoja1!$A$1:$F$678,5,FALSE)</f>
        <v>40086.791666666664</v>
      </c>
      <c r="E525" s="47">
        <f t="shared" si="16"/>
        <v>40086.791666666664</v>
      </c>
      <c r="F525" s="67">
        <f t="shared" si="17"/>
        <v>40086.791666666664</v>
      </c>
    </row>
    <row r="526" spans="1:6">
      <c r="A526" t="s">
        <v>376</v>
      </c>
      <c r="B526" s="62" t="s">
        <v>324</v>
      </c>
      <c r="C526" s="49">
        <v>40064.333333333336</v>
      </c>
      <c r="D526" s="47">
        <f>+VLOOKUP($B526,Hoja1!$A$1:$F$678,5,FALSE)</f>
        <v>40086.791666666664</v>
      </c>
      <c r="E526" s="47">
        <f t="shared" si="16"/>
        <v>40086.791666666664</v>
      </c>
      <c r="F526" s="67">
        <f t="shared" si="17"/>
        <v>40086.791666666664</v>
      </c>
    </row>
    <row r="527" spans="1:6">
      <c r="A527" t="s">
        <v>377</v>
      </c>
      <c r="B527" s="62" t="s">
        <v>324</v>
      </c>
      <c r="C527" s="49">
        <v>40120.333333333336</v>
      </c>
      <c r="D527" s="47">
        <f>+VLOOKUP($B527,Hoja1!$A$1:$F$678,5,FALSE)</f>
        <v>40086.791666666664</v>
      </c>
      <c r="E527" s="47">
        <f t="shared" si="16"/>
        <v>40086.791666666664</v>
      </c>
      <c r="F527" s="67">
        <f t="shared" si="17"/>
        <v>40086.791666666664</v>
      </c>
    </row>
    <row r="528" spans="1:6">
      <c r="A528" t="s">
        <v>378</v>
      </c>
      <c r="B528" s="62" t="s">
        <v>324</v>
      </c>
      <c r="C528" s="49">
        <v>40120.333333333336</v>
      </c>
      <c r="D528" s="47">
        <f>+VLOOKUP($B528,Hoja1!$A$1:$F$678,5,FALSE)</f>
        <v>40086.791666666664</v>
      </c>
      <c r="E528" s="47">
        <f t="shared" si="16"/>
        <v>40086.791666666664</v>
      </c>
      <c r="F528" s="67">
        <f t="shared" si="17"/>
        <v>40086.791666666664</v>
      </c>
    </row>
    <row r="529" spans="1:6">
      <c r="A529" t="s">
        <v>379</v>
      </c>
      <c r="B529" s="62" t="s">
        <v>324</v>
      </c>
      <c r="C529" s="49">
        <v>40120.333333333336</v>
      </c>
      <c r="D529" s="47">
        <f>+VLOOKUP($B529,Hoja1!$A$1:$F$678,5,FALSE)</f>
        <v>40086.791666666664</v>
      </c>
      <c r="E529" s="47">
        <f t="shared" si="16"/>
        <v>40086.791666666664</v>
      </c>
      <c r="F529" s="67">
        <f t="shared" si="17"/>
        <v>40086.791666666664</v>
      </c>
    </row>
    <row r="530" spans="1:6">
      <c r="A530" t="s">
        <v>380</v>
      </c>
      <c r="B530" s="62" t="s">
        <v>324</v>
      </c>
      <c r="C530" s="49">
        <v>40120.333333333336</v>
      </c>
      <c r="D530" s="47">
        <f>+VLOOKUP($B530,Hoja1!$A$1:$F$678,5,FALSE)</f>
        <v>40086.791666666664</v>
      </c>
      <c r="E530" s="47">
        <f t="shared" si="16"/>
        <v>40086.791666666664</v>
      </c>
      <c r="F530" s="67">
        <f t="shared" si="17"/>
        <v>40086.791666666664</v>
      </c>
    </row>
    <row r="531" spans="1:6">
      <c r="A531" t="s">
        <v>381</v>
      </c>
      <c r="B531" s="62" t="s">
        <v>324</v>
      </c>
      <c r="C531" s="49">
        <v>40120.333333333336</v>
      </c>
      <c r="D531" s="47">
        <f>+VLOOKUP($B531,Hoja1!$A$1:$F$678,5,FALSE)</f>
        <v>40086.791666666664</v>
      </c>
      <c r="E531" s="47">
        <f t="shared" si="16"/>
        <v>40086.791666666664</v>
      </c>
      <c r="F531" s="67">
        <f t="shared" si="17"/>
        <v>40086.791666666664</v>
      </c>
    </row>
    <row r="532" spans="1:6">
      <c r="A532" t="s">
        <v>382</v>
      </c>
      <c r="B532" s="62" t="s">
        <v>324</v>
      </c>
      <c r="C532" s="49">
        <v>40120.333333333336</v>
      </c>
      <c r="D532" s="47">
        <f>+VLOOKUP($B532,Hoja1!$A$1:$F$678,5,FALSE)</f>
        <v>40086.791666666664</v>
      </c>
      <c r="E532" s="47">
        <f t="shared" si="16"/>
        <v>40086.791666666664</v>
      </c>
      <c r="F532" s="67">
        <f t="shared" si="17"/>
        <v>40086.791666666664</v>
      </c>
    </row>
    <row r="533" spans="1:6">
      <c r="A533" t="s">
        <v>383</v>
      </c>
      <c r="B533" s="62" t="s">
        <v>324</v>
      </c>
      <c r="C533" s="49">
        <v>40120.333333333336</v>
      </c>
      <c r="D533" s="47">
        <f>+VLOOKUP($B533,Hoja1!$A$1:$F$678,5,FALSE)</f>
        <v>40086.791666666664</v>
      </c>
      <c r="E533" s="47">
        <f t="shared" si="16"/>
        <v>40086.791666666664</v>
      </c>
      <c r="F533" s="67">
        <f t="shared" si="17"/>
        <v>40086.791666666664</v>
      </c>
    </row>
    <row r="534" spans="1:6">
      <c r="A534">
        <v>0</v>
      </c>
      <c r="B534" s="21"/>
      <c r="C534" s="42"/>
      <c r="D534" s="47" t="e">
        <f>+VLOOKUP($B534,Hoja1!$A$1:$F$678,5,FALSE)</f>
        <v>#N/A</v>
      </c>
      <c r="E534" s="47">
        <f t="shared" si="16"/>
        <v>0</v>
      </c>
      <c r="F534" s="67" t="str">
        <f t="shared" si="17"/>
        <v>-</v>
      </c>
    </row>
    <row r="535" spans="1:6">
      <c r="A535">
        <v>0</v>
      </c>
      <c r="B535" s="21"/>
      <c r="C535" s="42"/>
      <c r="D535" s="47" t="e">
        <f>+VLOOKUP($B535,Hoja1!$A$1:$F$678,5,FALSE)</f>
        <v>#N/A</v>
      </c>
      <c r="E535" s="47">
        <f t="shared" si="16"/>
        <v>0</v>
      </c>
      <c r="F535" s="67" t="str">
        <f t="shared" si="17"/>
        <v>-</v>
      </c>
    </row>
    <row r="536" spans="1:6">
      <c r="A536">
        <v>0</v>
      </c>
      <c r="B536" s="20"/>
      <c r="C536" s="42"/>
      <c r="D536" s="47" t="e">
        <f>+VLOOKUP($B536,Hoja1!$A$1:$F$678,5,FALSE)</f>
        <v>#N/A</v>
      </c>
      <c r="E536" s="47">
        <f t="shared" si="16"/>
        <v>0</v>
      </c>
      <c r="F536" s="67" t="str">
        <f t="shared" si="17"/>
        <v>-</v>
      </c>
    </row>
    <row r="537" spans="1:6" ht="17.25" thickBot="1">
      <c r="A537">
        <v>0</v>
      </c>
      <c r="B537" s="30"/>
      <c r="C537" s="43"/>
      <c r="D537" s="47" t="e">
        <f>+VLOOKUP($B537,Hoja1!$A$1:$F$678,5,FALSE)</f>
        <v>#N/A</v>
      </c>
      <c r="E537" s="47">
        <f t="shared" si="16"/>
        <v>0</v>
      </c>
      <c r="F537" s="67" t="str">
        <f t="shared" si="17"/>
        <v>-</v>
      </c>
    </row>
    <row r="538" spans="1:6" ht="17.25" thickBot="1">
      <c r="A538">
        <v>0</v>
      </c>
      <c r="B538" s="63"/>
      <c r="C538" s="11"/>
      <c r="D538" s="47" t="e">
        <f>+VLOOKUP($B538,Hoja1!$A$1:$F$678,5,FALSE)</f>
        <v>#N/A</v>
      </c>
      <c r="E538" s="47">
        <f t="shared" si="16"/>
        <v>0</v>
      </c>
      <c r="F538" s="67" t="str">
        <f t="shared" si="17"/>
        <v>-</v>
      </c>
    </row>
    <row r="539" spans="1:6">
      <c r="A539">
        <v>0</v>
      </c>
      <c r="B539" s="32"/>
      <c r="C539" s="41"/>
      <c r="D539" s="47" t="e">
        <f>+VLOOKUP($B539,Hoja1!$A$1:$F$678,5,FALSE)</f>
        <v>#N/A</v>
      </c>
      <c r="E539" s="47">
        <f t="shared" si="16"/>
        <v>0</v>
      </c>
      <c r="F539" s="67" t="str">
        <f t="shared" si="17"/>
        <v>-</v>
      </c>
    </row>
    <row r="540" spans="1:6">
      <c r="A540">
        <v>0</v>
      </c>
      <c r="B540" s="21"/>
      <c r="C540" s="42"/>
      <c r="D540" s="47" t="e">
        <f>+VLOOKUP($B540,Hoja1!$A$1:$F$678,5,FALSE)</f>
        <v>#N/A</v>
      </c>
      <c r="E540" s="47">
        <f t="shared" si="16"/>
        <v>0</v>
      </c>
      <c r="F540" s="67" t="str">
        <f t="shared" si="17"/>
        <v>-</v>
      </c>
    </row>
    <row r="541" spans="1:6" ht="17.25" thickBot="1">
      <c r="A541">
        <v>0</v>
      </c>
      <c r="B541" s="21"/>
      <c r="C541" s="43"/>
      <c r="D541" s="47" t="e">
        <f>+VLOOKUP($B541,Hoja1!$A$1:$F$678,5,FALSE)</f>
        <v>#N/A</v>
      </c>
      <c r="E541" s="47">
        <f t="shared" si="16"/>
        <v>0</v>
      </c>
      <c r="F541" s="67" t="str">
        <f t="shared" si="17"/>
        <v>-</v>
      </c>
    </row>
    <row r="542" spans="1:6" ht="17.25" thickBot="1">
      <c r="A542">
        <v>0</v>
      </c>
      <c r="B542" s="63"/>
      <c r="C542" s="11"/>
      <c r="D542" s="47" t="e">
        <f>+VLOOKUP($B542,Hoja1!$A$1:$F$678,5,FALSE)</f>
        <v>#N/A</v>
      </c>
      <c r="E542" s="47">
        <f t="shared" si="16"/>
        <v>0</v>
      </c>
      <c r="F542" s="67" t="str">
        <f t="shared" si="17"/>
        <v>-</v>
      </c>
    </row>
    <row r="543" spans="1:6">
      <c r="A543">
        <v>0</v>
      </c>
      <c r="B543" s="15"/>
      <c r="C543" s="1"/>
      <c r="D543" s="47" t="e">
        <f>+VLOOKUP($B543,Hoja1!$A$1:$F$678,5,FALSE)</f>
        <v>#N/A</v>
      </c>
      <c r="E543" s="47">
        <f t="shared" si="16"/>
        <v>0</v>
      </c>
      <c r="F543" s="67" t="str">
        <f t="shared" si="17"/>
        <v>-</v>
      </c>
    </row>
    <row r="544" spans="1:6">
      <c r="A544">
        <v>0</v>
      </c>
      <c r="B544" s="16"/>
      <c r="C544" s="2"/>
      <c r="D544" s="47" t="e">
        <f>+VLOOKUP($B544,Hoja1!$A$1:$F$678,5,FALSE)</f>
        <v>#N/A</v>
      </c>
      <c r="E544" s="47">
        <f t="shared" si="16"/>
        <v>0</v>
      </c>
      <c r="F544" s="67" t="str">
        <f t="shared" si="17"/>
        <v>-</v>
      </c>
    </row>
    <row r="545" spans="1:6">
      <c r="A545">
        <v>0</v>
      </c>
      <c r="B545" s="16"/>
      <c r="C545" s="2"/>
      <c r="D545" s="47" t="e">
        <f>+VLOOKUP($B545,Hoja1!$A$1:$F$678,5,FALSE)</f>
        <v>#N/A</v>
      </c>
      <c r="E545" s="47">
        <f t="shared" si="16"/>
        <v>0</v>
      </c>
      <c r="F545" s="67" t="str">
        <f t="shared" si="17"/>
        <v>-</v>
      </c>
    </row>
    <row r="546" spans="1:6" ht="17.25" thickBot="1">
      <c r="A546">
        <v>0</v>
      </c>
      <c r="B546" s="35"/>
      <c r="C546" s="9"/>
      <c r="D546" s="47" t="e">
        <f>+VLOOKUP($B546,Hoja1!$A$1:$F$678,5,FALSE)</f>
        <v>#N/A</v>
      </c>
      <c r="E546" s="47">
        <f t="shared" si="16"/>
        <v>0</v>
      </c>
      <c r="F546" s="67" t="str">
        <f t="shared" si="17"/>
        <v>-</v>
      </c>
    </row>
    <row r="547" spans="1:6">
      <c r="A547">
        <v>0</v>
      </c>
      <c r="B547" s="63"/>
      <c r="C547" s="11"/>
      <c r="D547" s="47" t="e">
        <f>+VLOOKUP($B547,Hoja1!$A$1:$F$678,5,FALSE)</f>
        <v>#N/A</v>
      </c>
      <c r="E547" s="47">
        <f t="shared" si="16"/>
        <v>0</v>
      </c>
      <c r="F547" s="67" t="str">
        <f t="shared" si="17"/>
        <v>-</v>
      </c>
    </row>
    <row r="548" spans="1:6">
      <c r="A548" t="s">
        <v>384</v>
      </c>
      <c r="B548" s="62" t="s">
        <v>385</v>
      </c>
      <c r="C548" s="47">
        <v>40036.333333333336</v>
      </c>
      <c r="D548" s="47">
        <f>+VLOOKUP($B548,Hoja1!$A$1:$F$678,5,FALSE)</f>
        <v>40071.791666666664</v>
      </c>
      <c r="E548" s="47">
        <f t="shared" si="16"/>
        <v>40071.791666666664</v>
      </c>
      <c r="F548" s="67">
        <f t="shared" si="17"/>
        <v>40071.791666666664</v>
      </c>
    </row>
    <row r="549" spans="1:6">
      <c r="A549" t="s">
        <v>386</v>
      </c>
      <c r="B549" s="62" t="s">
        <v>385</v>
      </c>
      <c r="C549" s="47">
        <v>40078.333333333336</v>
      </c>
      <c r="D549" s="47">
        <f>+VLOOKUP($B549,Hoja1!$A$1:$F$678,5,FALSE)</f>
        <v>40071.791666666664</v>
      </c>
      <c r="E549" s="47">
        <f t="shared" si="16"/>
        <v>40071.791666666664</v>
      </c>
      <c r="F549" s="67">
        <f t="shared" si="17"/>
        <v>40071.791666666664</v>
      </c>
    </row>
    <row r="550" spans="1:6">
      <c r="A550" t="s">
        <v>387</v>
      </c>
      <c r="B550" s="62" t="s">
        <v>385</v>
      </c>
      <c r="C550" s="47">
        <v>40064.333333333336</v>
      </c>
      <c r="D550" s="47">
        <f>+VLOOKUP($B550,Hoja1!$A$1:$F$678,5,FALSE)</f>
        <v>40071.791666666664</v>
      </c>
      <c r="E550" s="47">
        <f t="shared" si="16"/>
        <v>40071.791666666664</v>
      </c>
      <c r="F550" s="67">
        <f t="shared" si="17"/>
        <v>40071.791666666664</v>
      </c>
    </row>
    <row r="551" spans="1:6">
      <c r="A551" t="s">
        <v>388</v>
      </c>
      <c r="B551" s="62" t="s">
        <v>385</v>
      </c>
      <c r="C551" s="47">
        <v>40064.333333333336</v>
      </c>
      <c r="D551" s="47">
        <f>+VLOOKUP($B551,Hoja1!$A$1:$F$678,5,FALSE)</f>
        <v>40071.791666666664</v>
      </c>
      <c r="E551" s="47">
        <f t="shared" si="16"/>
        <v>40071.791666666664</v>
      </c>
      <c r="F551" s="67">
        <f t="shared" si="17"/>
        <v>40071.791666666664</v>
      </c>
    </row>
    <row r="552" spans="1:6">
      <c r="A552" t="s">
        <v>389</v>
      </c>
      <c r="B552" s="62" t="s">
        <v>385</v>
      </c>
      <c r="C552" s="47">
        <v>39895.333333333336</v>
      </c>
      <c r="D552" s="47">
        <f>+VLOOKUP($B552,Hoja1!$A$1:$F$678,5,FALSE)</f>
        <v>40071.791666666664</v>
      </c>
      <c r="E552" s="47">
        <f t="shared" si="16"/>
        <v>40071.791666666664</v>
      </c>
      <c r="F552" s="67">
        <f t="shared" si="17"/>
        <v>40071.791666666664</v>
      </c>
    </row>
    <row r="553" spans="1:6">
      <c r="A553" t="s">
        <v>390</v>
      </c>
      <c r="B553" s="62" t="s">
        <v>385</v>
      </c>
      <c r="C553" s="47">
        <v>39895.333333333336</v>
      </c>
      <c r="D553" s="47">
        <f>+VLOOKUP($B553,Hoja1!$A$1:$F$678,5,FALSE)</f>
        <v>40071.791666666664</v>
      </c>
      <c r="E553" s="47">
        <f t="shared" si="16"/>
        <v>40071.791666666664</v>
      </c>
      <c r="F553" s="67">
        <f t="shared" si="17"/>
        <v>40071.791666666664</v>
      </c>
    </row>
    <row r="554" spans="1:6">
      <c r="A554" t="s">
        <v>391</v>
      </c>
      <c r="B554" s="62" t="s">
        <v>385</v>
      </c>
      <c r="C554" s="47">
        <v>40071.333333333336</v>
      </c>
      <c r="D554" s="47">
        <f>+VLOOKUP($B554,Hoja1!$A$1:$F$678,5,FALSE)</f>
        <v>40071.791666666664</v>
      </c>
      <c r="E554" s="47">
        <f t="shared" si="16"/>
        <v>40071.791666666664</v>
      </c>
      <c r="F554" s="67">
        <f t="shared" si="17"/>
        <v>40071.791666666664</v>
      </c>
    </row>
    <row r="555" spans="1:6">
      <c r="A555" t="s">
        <v>392</v>
      </c>
      <c r="B555" s="62" t="s">
        <v>385</v>
      </c>
      <c r="C555" s="47">
        <v>40071.333333333336</v>
      </c>
      <c r="D555" s="47">
        <f>+VLOOKUP($B555,Hoja1!$A$1:$F$678,5,FALSE)</f>
        <v>40071.791666666664</v>
      </c>
      <c r="E555" s="47">
        <f t="shared" si="16"/>
        <v>40071.791666666664</v>
      </c>
      <c r="F555" s="67">
        <f t="shared" si="17"/>
        <v>40071.791666666664</v>
      </c>
    </row>
    <row r="556" spans="1:6">
      <c r="A556" t="s">
        <v>393</v>
      </c>
      <c r="B556" s="62" t="s">
        <v>385</v>
      </c>
      <c r="C556" s="47">
        <v>40071.333333333336</v>
      </c>
      <c r="D556" s="47">
        <f>+VLOOKUP($B556,Hoja1!$A$1:$F$678,5,FALSE)</f>
        <v>40071.791666666664</v>
      </c>
      <c r="E556" s="47">
        <f t="shared" si="16"/>
        <v>40071.791666666664</v>
      </c>
      <c r="F556" s="67">
        <f t="shared" si="17"/>
        <v>40071.791666666664</v>
      </c>
    </row>
    <row r="557" spans="1:6">
      <c r="A557" t="s">
        <v>394</v>
      </c>
      <c r="B557" s="62" t="s">
        <v>385</v>
      </c>
      <c r="C557" s="47">
        <v>40071.333333333336</v>
      </c>
      <c r="D557" s="47">
        <f>+VLOOKUP($B557,Hoja1!$A$1:$F$678,5,FALSE)</f>
        <v>40071.791666666664</v>
      </c>
      <c r="E557" s="47">
        <f t="shared" si="16"/>
        <v>40071.791666666664</v>
      </c>
      <c r="F557" s="67">
        <f t="shared" si="17"/>
        <v>40071.791666666664</v>
      </c>
    </row>
    <row r="558" spans="1:6">
      <c r="A558" t="s">
        <v>395</v>
      </c>
      <c r="B558" s="62" t="s">
        <v>385</v>
      </c>
      <c r="C558" s="47">
        <v>40071.333333333336</v>
      </c>
      <c r="D558" s="47">
        <f>+VLOOKUP($B558,Hoja1!$A$1:$F$678,5,FALSE)</f>
        <v>40071.791666666664</v>
      </c>
      <c r="E558" s="47">
        <f t="shared" si="16"/>
        <v>40071.791666666664</v>
      </c>
      <c r="F558" s="67">
        <f t="shared" si="17"/>
        <v>40071.791666666664</v>
      </c>
    </row>
    <row r="559" spans="1:6">
      <c r="A559" t="s">
        <v>396</v>
      </c>
      <c r="B559" s="62" t="s">
        <v>385</v>
      </c>
      <c r="C559" s="47">
        <v>40071.333333333336</v>
      </c>
      <c r="D559" s="47">
        <f>+VLOOKUP($B559,Hoja1!$A$1:$F$678,5,FALSE)</f>
        <v>40071.791666666664</v>
      </c>
      <c r="E559" s="47">
        <f t="shared" si="16"/>
        <v>40071.791666666664</v>
      </c>
      <c r="F559" s="67">
        <f t="shared" si="17"/>
        <v>40071.791666666664</v>
      </c>
    </row>
    <row r="560" spans="1:6">
      <c r="A560" t="s">
        <v>397</v>
      </c>
      <c r="B560" s="62" t="s">
        <v>385</v>
      </c>
      <c r="C560" s="47">
        <v>40071.333333333336</v>
      </c>
      <c r="D560" s="47">
        <f>+VLOOKUP($B560,Hoja1!$A$1:$F$678,5,FALSE)</f>
        <v>40071.791666666664</v>
      </c>
      <c r="E560" s="47">
        <f t="shared" si="16"/>
        <v>40071.791666666664</v>
      </c>
      <c r="F560" s="67">
        <f t="shared" si="17"/>
        <v>40071.791666666664</v>
      </c>
    </row>
    <row r="561" spans="1:6">
      <c r="A561" t="s">
        <v>398</v>
      </c>
      <c r="B561" s="62" t="s">
        <v>385</v>
      </c>
      <c r="C561" s="47">
        <v>40071.333333333336</v>
      </c>
      <c r="D561" s="47">
        <f>+VLOOKUP($B561,Hoja1!$A$1:$F$678,5,FALSE)</f>
        <v>40071.791666666664</v>
      </c>
      <c r="E561" s="47">
        <f t="shared" si="16"/>
        <v>40071.791666666664</v>
      </c>
      <c r="F561" s="67">
        <f t="shared" si="17"/>
        <v>40071.791666666664</v>
      </c>
    </row>
    <row r="562" spans="1:6">
      <c r="A562" t="s">
        <v>399</v>
      </c>
      <c r="B562" s="62" t="s">
        <v>385</v>
      </c>
      <c r="C562" s="47">
        <v>40071.333333333336</v>
      </c>
      <c r="D562" s="47">
        <f>+VLOOKUP($B562,Hoja1!$A$1:$F$678,5,FALSE)</f>
        <v>40071.791666666664</v>
      </c>
      <c r="E562" s="47">
        <f t="shared" si="16"/>
        <v>40071.791666666664</v>
      </c>
      <c r="F562" s="67">
        <f t="shared" si="17"/>
        <v>40071.791666666664</v>
      </c>
    </row>
    <row r="563" spans="1:6">
      <c r="A563" t="s">
        <v>400</v>
      </c>
      <c r="B563" s="62" t="s">
        <v>385</v>
      </c>
      <c r="C563" s="47">
        <v>40078.333333333336</v>
      </c>
      <c r="D563" s="47">
        <f>+VLOOKUP($B563,Hoja1!$A$1:$F$678,5,FALSE)</f>
        <v>40071.791666666664</v>
      </c>
      <c r="E563" s="47">
        <f t="shared" si="16"/>
        <v>40071.791666666664</v>
      </c>
      <c r="F563" s="67">
        <f t="shared" si="17"/>
        <v>40071.791666666664</v>
      </c>
    </row>
    <row r="564" spans="1:6">
      <c r="A564" t="s">
        <v>401</v>
      </c>
      <c r="B564" s="62" t="s">
        <v>385</v>
      </c>
      <c r="C564" s="47">
        <v>39895.333333333336</v>
      </c>
      <c r="D564" s="47">
        <f>+VLOOKUP($B564,Hoja1!$A$1:$F$678,5,FALSE)</f>
        <v>40071.791666666664</v>
      </c>
      <c r="E564" s="47">
        <f t="shared" si="16"/>
        <v>40071.791666666664</v>
      </c>
      <c r="F564" s="67">
        <f t="shared" si="17"/>
        <v>40071.791666666664</v>
      </c>
    </row>
    <row r="565" spans="1:6">
      <c r="A565" t="s">
        <v>402</v>
      </c>
      <c r="B565" s="62" t="s">
        <v>385</v>
      </c>
      <c r="C565" s="47">
        <v>40071.333333333336</v>
      </c>
      <c r="D565" s="47">
        <f>+VLOOKUP($B565,Hoja1!$A$1:$F$678,5,FALSE)</f>
        <v>40071.791666666664</v>
      </c>
      <c r="E565" s="47">
        <f t="shared" si="16"/>
        <v>40071.791666666664</v>
      </c>
      <c r="F565" s="67">
        <f t="shared" si="17"/>
        <v>40071.791666666664</v>
      </c>
    </row>
    <row r="566" spans="1:6">
      <c r="A566" t="s">
        <v>403</v>
      </c>
      <c r="B566" s="62" t="s">
        <v>385</v>
      </c>
      <c r="C566" s="47">
        <v>39895.333333333336</v>
      </c>
      <c r="D566" s="47">
        <f>+VLOOKUP($B566,Hoja1!$A$1:$F$678,5,FALSE)</f>
        <v>40071.791666666664</v>
      </c>
      <c r="E566" s="47">
        <f t="shared" si="16"/>
        <v>40071.791666666664</v>
      </c>
      <c r="F566" s="67">
        <f t="shared" si="17"/>
        <v>40071.791666666664</v>
      </c>
    </row>
    <row r="567" spans="1:6">
      <c r="A567" t="s">
        <v>404</v>
      </c>
      <c r="B567" s="62" t="s">
        <v>385</v>
      </c>
      <c r="C567" s="47">
        <v>40071.333333333336</v>
      </c>
      <c r="D567" s="47">
        <f>+VLOOKUP($B567,Hoja1!$A$1:$F$678,5,FALSE)</f>
        <v>40071.791666666664</v>
      </c>
      <c r="E567" s="47">
        <f t="shared" si="16"/>
        <v>40071.791666666664</v>
      </c>
      <c r="F567" s="67">
        <f t="shared" si="17"/>
        <v>40071.791666666664</v>
      </c>
    </row>
    <row r="568" spans="1:6">
      <c r="A568" t="s">
        <v>405</v>
      </c>
      <c r="B568" s="62" t="s">
        <v>385</v>
      </c>
      <c r="C568" s="47">
        <v>40071.333333333336</v>
      </c>
      <c r="D568" s="47">
        <f>+VLOOKUP($B568,Hoja1!$A$1:$F$678,5,FALSE)</f>
        <v>40071.791666666664</v>
      </c>
      <c r="E568" s="47">
        <f t="shared" si="16"/>
        <v>40071.791666666664</v>
      </c>
      <c r="F568" s="67">
        <f t="shared" si="17"/>
        <v>40071.791666666664</v>
      </c>
    </row>
    <row r="569" spans="1:6">
      <c r="A569" t="s">
        <v>406</v>
      </c>
      <c r="B569" s="62" t="s">
        <v>385</v>
      </c>
      <c r="C569" s="47">
        <v>40071.333333333336</v>
      </c>
      <c r="D569" s="47">
        <f>+VLOOKUP($B569,Hoja1!$A$1:$F$678,5,FALSE)</f>
        <v>40071.791666666664</v>
      </c>
      <c r="E569" s="47">
        <f t="shared" si="16"/>
        <v>40071.791666666664</v>
      </c>
      <c r="F569" s="67">
        <f t="shared" si="17"/>
        <v>40071.791666666664</v>
      </c>
    </row>
    <row r="570" spans="1:6">
      <c r="A570" t="s">
        <v>407</v>
      </c>
      <c r="B570" s="62" t="s">
        <v>385</v>
      </c>
      <c r="C570" s="47">
        <v>40071.333333333336</v>
      </c>
      <c r="D570" s="47">
        <f>+VLOOKUP($B570,Hoja1!$A$1:$F$678,5,FALSE)</f>
        <v>40071.791666666664</v>
      </c>
      <c r="E570" s="47">
        <f t="shared" si="16"/>
        <v>40071.791666666664</v>
      </c>
      <c r="F570" s="67">
        <f t="shared" si="17"/>
        <v>40071.791666666664</v>
      </c>
    </row>
    <row r="571" spans="1:6">
      <c r="A571" t="s">
        <v>408</v>
      </c>
      <c r="B571" s="62" t="s">
        <v>385</v>
      </c>
      <c r="C571" s="47">
        <v>40071.333333333336</v>
      </c>
      <c r="D571" s="47">
        <f>+VLOOKUP($B571,Hoja1!$A$1:$F$678,5,FALSE)</f>
        <v>40071.791666666664</v>
      </c>
      <c r="E571" s="47">
        <f t="shared" si="16"/>
        <v>40071.791666666664</v>
      </c>
      <c r="F571" s="67">
        <f t="shared" si="17"/>
        <v>40071.791666666664</v>
      </c>
    </row>
    <row r="572" spans="1:6" ht="17.25" thickBot="1">
      <c r="A572">
        <v>0</v>
      </c>
      <c r="B572" s="30"/>
      <c r="C572" s="43"/>
      <c r="D572" s="47" t="e">
        <f>+VLOOKUP($B572,Hoja1!$A$1:$F$678,5,FALSE)</f>
        <v>#N/A</v>
      </c>
      <c r="E572" s="47">
        <f t="shared" si="16"/>
        <v>0</v>
      </c>
      <c r="F572" s="67" t="str">
        <f t="shared" si="17"/>
        <v>-</v>
      </c>
    </row>
    <row r="573" spans="1:6" ht="17.25" thickBot="1">
      <c r="A573">
        <v>0</v>
      </c>
      <c r="B573" s="63"/>
      <c r="C573" s="11"/>
      <c r="D573" s="47" t="e">
        <f>+VLOOKUP($B573,Hoja1!$A$1:$F$678,5,FALSE)</f>
        <v>#N/A</v>
      </c>
      <c r="E573" s="47">
        <f t="shared" si="16"/>
        <v>0</v>
      </c>
      <c r="F573" s="67" t="str">
        <f t="shared" si="17"/>
        <v>-</v>
      </c>
    </row>
    <row r="574" spans="1:6">
      <c r="A574">
        <v>0</v>
      </c>
      <c r="B574" s="36"/>
      <c r="C574" s="1"/>
      <c r="D574" s="47" t="e">
        <f>+VLOOKUP($B574,Hoja1!$A$1:$F$678,5,FALSE)</f>
        <v>#N/A</v>
      </c>
      <c r="E574" s="47">
        <f t="shared" si="16"/>
        <v>0</v>
      </c>
      <c r="F574" s="67" t="str">
        <f t="shared" si="17"/>
        <v>-</v>
      </c>
    </row>
    <row r="575" spans="1:6">
      <c r="A575">
        <v>0</v>
      </c>
      <c r="B575" s="16"/>
      <c r="C575" s="2"/>
      <c r="D575" s="47" t="e">
        <f>+VLOOKUP($B575,Hoja1!$A$1:$F$678,5,FALSE)</f>
        <v>#N/A</v>
      </c>
      <c r="E575" s="47">
        <f t="shared" si="16"/>
        <v>0</v>
      </c>
      <c r="F575" s="67" t="str">
        <f t="shared" si="17"/>
        <v>-</v>
      </c>
    </row>
    <row r="576" spans="1:6">
      <c r="A576">
        <v>0</v>
      </c>
      <c r="B576" s="16"/>
      <c r="C576" s="2"/>
      <c r="D576" s="47" t="e">
        <f>+VLOOKUP($B576,Hoja1!$A$1:$F$678,5,FALSE)</f>
        <v>#N/A</v>
      </c>
      <c r="E576" s="47">
        <f t="shared" si="16"/>
        <v>0</v>
      </c>
      <c r="F576" s="67" t="str">
        <f t="shared" si="17"/>
        <v>-</v>
      </c>
    </row>
    <row r="577" spans="1:6">
      <c r="A577">
        <v>0</v>
      </c>
      <c r="B577" s="16"/>
      <c r="C577" s="2"/>
      <c r="D577" s="47" t="e">
        <f>+VLOOKUP($B577,Hoja1!$A$1:$F$678,5,FALSE)</f>
        <v>#N/A</v>
      </c>
      <c r="E577" s="47">
        <f t="shared" si="16"/>
        <v>0</v>
      </c>
      <c r="F577" s="67" t="str">
        <f t="shared" si="17"/>
        <v>-</v>
      </c>
    </row>
    <row r="578" spans="1:6">
      <c r="A578">
        <v>0</v>
      </c>
      <c r="B578" s="16"/>
      <c r="C578" s="2"/>
      <c r="D578" s="47" t="e">
        <f>+VLOOKUP($B578,Hoja1!$A$1:$F$678,5,FALSE)</f>
        <v>#N/A</v>
      </c>
      <c r="E578" s="47">
        <f t="shared" si="16"/>
        <v>0</v>
      </c>
      <c r="F578" s="67" t="str">
        <f t="shared" si="17"/>
        <v>-</v>
      </c>
    </row>
    <row r="579" spans="1:6">
      <c r="A579">
        <v>0</v>
      </c>
      <c r="B579" s="16"/>
      <c r="C579" s="2"/>
      <c r="D579" s="47" t="e">
        <f>+VLOOKUP($B579,Hoja1!$A$1:$F$678,5,FALSE)</f>
        <v>#N/A</v>
      </c>
      <c r="E579" s="47">
        <f t="shared" si="16"/>
        <v>0</v>
      </c>
      <c r="F579" s="67" t="str">
        <f t="shared" si="17"/>
        <v>-</v>
      </c>
    </row>
    <row r="580" spans="1:6">
      <c r="A580">
        <v>0</v>
      </c>
      <c r="B580" s="16"/>
      <c r="C580" s="2"/>
      <c r="D580" s="47" t="e">
        <f>+VLOOKUP($B580,Hoja1!$A$1:$F$678,5,FALSE)</f>
        <v>#N/A</v>
      </c>
      <c r="E580" s="47">
        <f t="shared" si="16"/>
        <v>0</v>
      </c>
      <c r="F580" s="67" t="str">
        <f t="shared" si="17"/>
        <v>-</v>
      </c>
    </row>
    <row r="581" spans="1:6">
      <c r="A581">
        <v>0</v>
      </c>
      <c r="B581" s="16"/>
      <c r="C581" s="2"/>
      <c r="D581" s="47" t="e">
        <f>+VLOOKUP($B581,Hoja1!$A$1:$F$678,5,FALSE)</f>
        <v>#N/A</v>
      </c>
      <c r="E581" s="47">
        <f t="shared" si="16"/>
        <v>0</v>
      </c>
      <c r="F581" s="67" t="str">
        <f t="shared" si="17"/>
        <v>-</v>
      </c>
    </row>
    <row r="582" spans="1:6">
      <c r="A582">
        <v>0</v>
      </c>
      <c r="B582" s="37"/>
      <c r="C582" s="2"/>
      <c r="D582" s="47" t="e">
        <f>+VLOOKUP($B582,Hoja1!$A$1:$F$678,5,FALSE)</f>
        <v>#N/A</v>
      </c>
      <c r="E582" s="47">
        <f t="shared" si="16"/>
        <v>0</v>
      </c>
      <c r="F582" s="67" t="str">
        <f t="shared" si="17"/>
        <v>-</v>
      </c>
    </row>
    <row r="583" spans="1:6">
      <c r="A583">
        <v>0</v>
      </c>
      <c r="B583" s="37"/>
      <c r="C583" s="2"/>
      <c r="D583" s="47" t="e">
        <f>+VLOOKUP($B583,Hoja1!$A$1:$F$678,5,FALSE)</f>
        <v>#N/A</v>
      </c>
      <c r="E583" s="47">
        <f t="shared" si="16"/>
        <v>0</v>
      </c>
      <c r="F583" s="67" t="str">
        <f t="shared" si="17"/>
        <v>-</v>
      </c>
    </row>
    <row r="584" spans="1:6">
      <c r="A584">
        <v>0</v>
      </c>
      <c r="B584" s="37"/>
      <c r="C584" s="2"/>
      <c r="D584" s="47" t="e">
        <f>+VLOOKUP($B584,Hoja1!$A$1:$F$678,5,FALSE)</f>
        <v>#N/A</v>
      </c>
      <c r="E584" s="47">
        <f t="shared" si="16"/>
        <v>0</v>
      </c>
      <c r="F584" s="67" t="str">
        <f t="shared" si="17"/>
        <v>-</v>
      </c>
    </row>
    <row r="585" spans="1:6">
      <c r="A585">
        <v>0</v>
      </c>
      <c r="B585" s="37"/>
      <c r="C585" s="2"/>
      <c r="D585" s="47" t="e">
        <f>+VLOOKUP($B585,Hoja1!$A$1:$F$678,5,FALSE)</f>
        <v>#N/A</v>
      </c>
      <c r="E585" s="47">
        <f t="shared" ref="E585:E648" si="18">+IFERROR(D585,C585)</f>
        <v>0</v>
      </c>
      <c r="F585" s="67" t="str">
        <f t="shared" si="17"/>
        <v>-</v>
      </c>
    </row>
    <row r="586" spans="1:6" ht="17.25" thickBot="1">
      <c r="A586">
        <v>0</v>
      </c>
      <c r="B586" s="35"/>
      <c r="C586" s="9"/>
      <c r="D586" s="47" t="e">
        <f>+VLOOKUP($B586,Hoja1!$A$1:$F$678,5,FALSE)</f>
        <v>#N/A</v>
      </c>
      <c r="E586" s="47">
        <f t="shared" si="18"/>
        <v>0</v>
      </c>
      <c r="F586" s="67" t="str">
        <f t="shared" ref="F586:F649" si="19">+IF(E586&gt;0,E586,"-")</f>
        <v>-</v>
      </c>
    </row>
    <row r="587" spans="1:6" ht="17.25" thickBot="1">
      <c r="A587">
        <v>0</v>
      </c>
      <c r="B587" s="63"/>
      <c r="C587" s="11"/>
      <c r="D587" s="47" t="e">
        <f>+VLOOKUP($B587,Hoja1!$A$1:$F$678,5,FALSE)</f>
        <v>#N/A</v>
      </c>
      <c r="E587" s="47">
        <f t="shared" si="18"/>
        <v>0</v>
      </c>
      <c r="F587" s="67" t="str">
        <f t="shared" si="19"/>
        <v>-</v>
      </c>
    </row>
    <row r="588" spans="1:6">
      <c r="A588">
        <v>0</v>
      </c>
      <c r="B588" s="15"/>
      <c r="C588" s="1"/>
      <c r="D588" s="47" t="e">
        <f>+VLOOKUP($B588,Hoja1!$A$1:$F$678,5,FALSE)</f>
        <v>#N/A</v>
      </c>
      <c r="E588" s="47">
        <f t="shared" si="18"/>
        <v>0</v>
      </c>
      <c r="F588" s="67" t="str">
        <f t="shared" si="19"/>
        <v>-</v>
      </c>
    </row>
    <row r="589" spans="1:6">
      <c r="A589">
        <v>0</v>
      </c>
      <c r="B589" s="16"/>
      <c r="C589" s="2"/>
      <c r="D589" s="47" t="e">
        <f>+VLOOKUP($B589,Hoja1!$A$1:$F$678,5,FALSE)</f>
        <v>#N/A</v>
      </c>
      <c r="E589" s="47">
        <f t="shared" si="18"/>
        <v>0</v>
      </c>
      <c r="F589" s="67" t="str">
        <f t="shared" si="19"/>
        <v>-</v>
      </c>
    </row>
    <row r="590" spans="1:6">
      <c r="A590">
        <v>0</v>
      </c>
      <c r="B590" s="16"/>
      <c r="C590" s="2"/>
      <c r="D590" s="47" t="e">
        <f>+VLOOKUP($B590,Hoja1!$A$1:$F$678,5,FALSE)</f>
        <v>#N/A</v>
      </c>
      <c r="E590" s="47">
        <f t="shared" si="18"/>
        <v>0</v>
      </c>
      <c r="F590" s="67" t="str">
        <f t="shared" si="19"/>
        <v>-</v>
      </c>
    </row>
    <row r="591" spans="1:6" ht="17.25" thickBot="1">
      <c r="A591">
        <v>0</v>
      </c>
      <c r="B591" s="35"/>
      <c r="C591" s="9"/>
      <c r="D591" s="47" t="e">
        <f>+VLOOKUP($B591,Hoja1!$A$1:$F$678,5,FALSE)</f>
        <v>#N/A</v>
      </c>
      <c r="E591" s="47">
        <f t="shared" si="18"/>
        <v>0</v>
      </c>
      <c r="F591" s="67" t="str">
        <f t="shared" si="19"/>
        <v>-</v>
      </c>
    </row>
    <row r="592" spans="1:6" ht="17.25" thickBot="1">
      <c r="A592">
        <v>0</v>
      </c>
      <c r="B592" s="63"/>
      <c r="C592" s="11"/>
      <c r="D592" s="47" t="e">
        <f>+VLOOKUP($B592,Hoja1!$A$1:$F$678,5,FALSE)</f>
        <v>#N/A</v>
      </c>
      <c r="E592" s="47">
        <f t="shared" si="18"/>
        <v>0</v>
      </c>
      <c r="F592" s="67" t="str">
        <f t="shared" si="19"/>
        <v>-</v>
      </c>
    </row>
    <row r="593" spans="1:6" ht="17.25" thickBot="1">
      <c r="A593">
        <v>0</v>
      </c>
      <c r="B593" s="14"/>
      <c r="C593" s="12"/>
      <c r="D593" s="47" t="e">
        <f>+VLOOKUP($B593,Hoja1!$A$1:$F$678,5,FALSE)</f>
        <v>#N/A</v>
      </c>
      <c r="E593" s="47">
        <f t="shared" si="18"/>
        <v>0</v>
      </c>
      <c r="F593" s="67" t="str">
        <f t="shared" si="19"/>
        <v>-</v>
      </c>
    </row>
    <row r="594" spans="1:6" ht="17.25" thickBot="1">
      <c r="A594">
        <v>0</v>
      </c>
      <c r="B594" s="17"/>
      <c r="C594" s="10"/>
      <c r="D594" s="47" t="e">
        <f>+VLOOKUP($B594,Hoja1!$A$1:$F$678,5,FALSE)</f>
        <v>#N/A</v>
      </c>
      <c r="E594" s="47">
        <f t="shared" si="18"/>
        <v>0</v>
      </c>
      <c r="F594" s="67" t="str">
        <f t="shared" si="19"/>
        <v>-</v>
      </c>
    </row>
    <row r="595" spans="1:6" ht="17.25" thickBot="1">
      <c r="A595">
        <v>0</v>
      </c>
      <c r="B595" s="60"/>
      <c r="C595" s="6"/>
      <c r="D595" s="47" t="e">
        <f>+VLOOKUP($B595,Hoja1!$A$1:$F$678,5,FALSE)</f>
        <v>#N/A</v>
      </c>
      <c r="E595" s="47">
        <f t="shared" si="18"/>
        <v>0</v>
      </c>
      <c r="F595" s="67" t="str">
        <f t="shared" si="19"/>
        <v>-</v>
      </c>
    </row>
    <row r="596" spans="1:6">
      <c r="A596">
        <v>0</v>
      </c>
      <c r="B596" s="37"/>
      <c r="C596" s="1"/>
      <c r="D596" s="47" t="e">
        <f>+VLOOKUP($B596,Hoja1!$A$1:$F$678,5,FALSE)</f>
        <v>#N/A</v>
      </c>
      <c r="E596" s="47">
        <f t="shared" si="18"/>
        <v>0</v>
      </c>
      <c r="F596" s="67" t="str">
        <f t="shared" si="19"/>
        <v>-</v>
      </c>
    </row>
    <row r="597" spans="1:6">
      <c r="A597">
        <v>0</v>
      </c>
      <c r="B597" s="28"/>
      <c r="C597" s="2"/>
      <c r="D597" s="47" t="e">
        <f>+VLOOKUP($B597,Hoja1!$A$1:$F$678,5,FALSE)</f>
        <v>#N/A</v>
      </c>
      <c r="E597" s="47">
        <f t="shared" si="18"/>
        <v>0</v>
      </c>
      <c r="F597" s="67" t="str">
        <f t="shared" si="19"/>
        <v>-</v>
      </c>
    </row>
    <row r="598" spans="1:6">
      <c r="A598">
        <v>0</v>
      </c>
      <c r="B598" s="28"/>
      <c r="C598" s="2"/>
      <c r="D598" s="47" t="e">
        <f>+VLOOKUP($B598,Hoja1!$A$1:$F$678,5,FALSE)</f>
        <v>#N/A</v>
      </c>
      <c r="E598" s="47">
        <f t="shared" si="18"/>
        <v>0</v>
      </c>
      <c r="F598" s="67" t="str">
        <f t="shared" si="19"/>
        <v>-</v>
      </c>
    </row>
    <row r="599" spans="1:6" ht="17.25" thickBot="1">
      <c r="A599">
        <v>0</v>
      </c>
      <c r="B599" s="38"/>
      <c r="C599" s="9"/>
      <c r="D599" s="47" t="e">
        <f>+VLOOKUP($B599,Hoja1!$A$1:$F$678,5,FALSE)</f>
        <v>#N/A</v>
      </c>
      <c r="E599" s="47">
        <f t="shared" si="18"/>
        <v>0</v>
      </c>
      <c r="F599" s="67" t="str">
        <f t="shared" si="19"/>
        <v>-</v>
      </c>
    </row>
    <row r="600" spans="1:6" ht="17.25" thickBot="1">
      <c r="A600">
        <v>0</v>
      </c>
      <c r="B600" s="63"/>
      <c r="C600" s="11"/>
      <c r="D600" s="47" t="e">
        <f>+VLOOKUP($B600,Hoja1!$A$1:$F$678,5,FALSE)</f>
        <v>#N/A</v>
      </c>
      <c r="E600" s="47">
        <f t="shared" si="18"/>
        <v>0</v>
      </c>
      <c r="F600" s="67" t="str">
        <f t="shared" si="19"/>
        <v>-</v>
      </c>
    </row>
    <row r="601" spans="1:6">
      <c r="A601" t="s">
        <v>409</v>
      </c>
      <c r="B601" s="62"/>
      <c r="C601" s="48">
        <v>39923.333333333336</v>
      </c>
      <c r="D601" s="47" t="e">
        <f>+VLOOKUP($B601,Hoja1!$A$1:$F$678,5,FALSE)</f>
        <v>#N/A</v>
      </c>
      <c r="E601" s="47">
        <f t="shared" si="18"/>
        <v>39923.333333333336</v>
      </c>
      <c r="F601" s="67">
        <f t="shared" si="19"/>
        <v>39923.333333333336</v>
      </c>
    </row>
    <row r="602" spans="1:6">
      <c r="A602" t="s">
        <v>410</v>
      </c>
      <c r="B602" s="62"/>
      <c r="C602" s="49">
        <v>39965.333333333336</v>
      </c>
      <c r="D602" s="47" t="e">
        <f>+VLOOKUP($B602,Hoja1!$A$1:$F$678,5,FALSE)</f>
        <v>#N/A</v>
      </c>
      <c r="E602" s="47">
        <f t="shared" si="18"/>
        <v>39965.333333333336</v>
      </c>
      <c r="F602" s="67">
        <f t="shared" si="19"/>
        <v>39965.333333333336</v>
      </c>
    </row>
    <row r="603" spans="1:6">
      <c r="A603" t="s">
        <v>411</v>
      </c>
      <c r="B603" s="62"/>
      <c r="C603" s="49">
        <v>39965.333333333336</v>
      </c>
      <c r="D603" s="47" t="e">
        <f>+VLOOKUP($B603,Hoja1!$A$1:$F$678,5,FALSE)</f>
        <v>#N/A</v>
      </c>
      <c r="E603" s="47">
        <f t="shared" si="18"/>
        <v>39965.333333333336</v>
      </c>
      <c r="F603" s="67">
        <f t="shared" si="19"/>
        <v>39965.333333333336</v>
      </c>
    </row>
    <row r="604" spans="1:6">
      <c r="A604" t="s">
        <v>412</v>
      </c>
      <c r="B604" s="62"/>
      <c r="C604" s="49">
        <v>39965.333333333336</v>
      </c>
      <c r="D604" s="47" t="e">
        <f>+VLOOKUP($B604,Hoja1!$A$1:$F$678,5,FALSE)</f>
        <v>#N/A</v>
      </c>
      <c r="E604" s="47">
        <f t="shared" si="18"/>
        <v>39965.333333333336</v>
      </c>
      <c r="F604" s="67">
        <f t="shared" si="19"/>
        <v>39965.333333333336</v>
      </c>
    </row>
    <row r="605" spans="1:6">
      <c r="A605" t="s">
        <v>413</v>
      </c>
      <c r="B605" s="62"/>
      <c r="C605" s="49">
        <v>39965.333333333336</v>
      </c>
      <c r="D605" s="47" t="e">
        <f>+VLOOKUP($B605,Hoja1!$A$1:$F$678,5,FALSE)</f>
        <v>#N/A</v>
      </c>
      <c r="E605" s="47">
        <f t="shared" si="18"/>
        <v>39965.333333333336</v>
      </c>
      <c r="F605" s="67">
        <f t="shared" si="19"/>
        <v>39965.333333333336</v>
      </c>
    </row>
    <row r="606" spans="1:6">
      <c r="A606" t="s">
        <v>414</v>
      </c>
      <c r="B606" s="62"/>
      <c r="C606" s="49">
        <v>39965.333333333336</v>
      </c>
      <c r="D606" s="47" t="e">
        <f>+VLOOKUP($B606,Hoja1!$A$1:$F$678,5,FALSE)</f>
        <v>#N/A</v>
      </c>
      <c r="E606" s="47">
        <f t="shared" si="18"/>
        <v>39965.333333333336</v>
      </c>
      <c r="F606" s="67">
        <f t="shared" si="19"/>
        <v>39965.333333333336</v>
      </c>
    </row>
    <row r="607" spans="1:6">
      <c r="A607">
        <v>0</v>
      </c>
      <c r="B607" s="21"/>
      <c r="C607" s="42"/>
      <c r="D607" s="47" t="e">
        <f>+VLOOKUP($B607,Hoja1!$A$1:$F$678,5,FALSE)</f>
        <v>#N/A</v>
      </c>
      <c r="E607" s="47">
        <f t="shared" si="18"/>
        <v>0</v>
      </c>
      <c r="F607" s="67" t="str">
        <f t="shared" si="19"/>
        <v>-</v>
      </c>
    </row>
    <row r="608" spans="1:6">
      <c r="A608">
        <v>0</v>
      </c>
      <c r="B608" s="21"/>
      <c r="C608" s="42"/>
      <c r="D608" s="47" t="e">
        <f>+VLOOKUP($B608,Hoja1!$A$1:$F$678,5,FALSE)</f>
        <v>#N/A</v>
      </c>
      <c r="E608" s="47">
        <f t="shared" si="18"/>
        <v>0</v>
      </c>
      <c r="F608" s="67" t="str">
        <f t="shared" si="19"/>
        <v>-</v>
      </c>
    </row>
    <row r="609" spans="1:6">
      <c r="A609">
        <v>0</v>
      </c>
      <c r="B609" s="21"/>
      <c r="C609" s="42"/>
      <c r="D609" s="47" t="e">
        <f>+VLOOKUP($B609,Hoja1!$A$1:$F$678,5,FALSE)</f>
        <v>#N/A</v>
      </c>
      <c r="E609" s="47">
        <f t="shared" si="18"/>
        <v>0</v>
      </c>
      <c r="F609" s="67" t="str">
        <f t="shared" si="19"/>
        <v>-</v>
      </c>
    </row>
    <row r="610" spans="1:6" ht="17.25" thickBot="1">
      <c r="A610">
        <v>0</v>
      </c>
      <c r="B610" s="39"/>
      <c r="C610" s="43"/>
      <c r="D610" s="47" t="e">
        <f>+VLOOKUP($B610,Hoja1!$A$1:$F$678,5,FALSE)</f>
        <v>#N/A</v>
      </c>
      <c r="E610" s="47">
        <f t="shared" si="18"/>
        <v>0</v>
      </c>
      <c r="F610" s="67" t="str">
        <f t="shared" si="19"/>
        <v>-</v>
      </c>
    </row>
    <row r="611" spans="1:6" ht="17.25" thickBot="1">
      <c r="A611">
        <v>0</v>
      </c>
      <c r="B611" s="63"/>
      <c r="C611" s="11"/>
      <c r="D611" s="47" t="e">
        <f>+VLOOKUP($B611,Hoja1!$A$1:$F$678,5,FALSE)</f>
        <v>#N/A</v>
      </c>
      <c r="E611" s="47">
        <f t="shared" si="18"/>
        <v>0</v>
      </c>
      <c r="F611" s="67" t="str">
        <f t="shared" si="19"/>
        <v>-</v>
      </c>
    </row>
    <row r="612" spans="1:6">
      <c r="A612" t="s">
        <v>415</v>
      </c>
      <c r="B612" s="62"/>
      <c r="C612" s="48">
        <v>39951.333333333336</v>
      </c>
      <c r="D612" s="47" t="e">
        <f>+VLOOKUP($B612,Hoja1!$A$1:$F$678,5,FALSE)</f>
        <v>#N/A</v>
      </c>
      <c r="E612" s="47">
        <f t="shared" si="18"/>
        <v>39951.333333333336</v>
      </c>
      <c r="F612" s="67">
        <f t="shared" si="19"/>
        <v>39951.333333333336</v>
      </c>
    </row>
    <row r="613" spans="1:6">
      <c r="A613" t="s">
        <v>416</v>
      </c>
      <c r="B613" s="62"/>
      <c r="C613" s="49">
        <v>39965.333333333336</v>
      </c>
      <c r="D613" s="47" t="e">
        <f>+VLOOKUP($B613,Hoja1!$A$1:$F$678,5,FALSE)</f>
        <v>#N/A</v>
      </c>
      <c r="E613" s="47">
        <f t="shared" si="18"/>
        <v>39965.333333333336</v>
      </c>
      <c r="F613" s="67">
        <f t="shared" si="19"/>
        <v>39965.333333333336</v>
      </c>
    </row>
    <row r="614" spans="1:6">
      <c r="A614" t="s">
        <v>417</v>
      </c>
      <c r="B614" s="62"/>
      <c r="C614" s="49">
        <v>39965.333333333336</v>
      </c>
      <c r="D614" s="47" t="e">
        <f>+VLOOKUP($B614,Hoja1!$A$1:$F$678,5,FALSE)</f>
        <v>#N/A</v>
      </c>
      <c r="E614" s="47">
        <f t="shared" si="18"/>
        <v>39965.333333333336</v>
      </c>
      <c r="F614" s="67">
        <f t="shared" si="19"/>
        <v>39965.333333333336</v>
      </c>
    </row>
    <row r="615" spans="1:6">
      <c r="A615" t="s">
        <v>418</v>
      </c>
      <c r="B615" s="62"/>
      <c r="C615" s="49">
        <v>39993.333333333336</v>
      </c>
      <c r="D615" s="47" t="e">
        <f>+VLOOKUP($B615,Hoja1!$A$1:$F$678,5,FALSE)</f>
        <v>#N/A</v>
      </c>
      <c r="E615" s="47">
        <f t="shared" si="18"/>
        <v>39993.333333333336</v>
      </c>
      <c r="F615" s="67">
        <f t="shared" si="19"/>
        <v>39993.333333333336</v>
      </c>
    </row>
    <row r="616" spans="1:6">
      <c r="A616" t="s">
        <v>419</v>
      </c>
      <c r="B616" s="62"/>
      <c r="C616" s="49">
        <v>40091.333333333336</v>
      </c>
      <c r="D616" s="47" t="e">
        <f>+VLOOKUP($B616,Hoja1!$A$1:$F$678,5,FALSE)</f>
        <v>#N/A</v>
      </c>
      <c r="E616" s="47">
        <f t="shared" si="18"/>
        <v>40091.333333333336</v>
      </c>
      <c r="F616" s="67">
        <f t="shared" si="19"/>
        <v>40091.333333333336</v>
      </c>
    </row>
    <row r="617" spans="1:6">
      <c r="A617">
        <v>0</v>
      </c>
      <c r="B617" s="21"/>
      <c r="C617" s="42"/>
      <c r="D617" s="47" t="e">
        <f>+VLOOKUP($B617,Hoja1!$A$1:$F$678,5,FALSE)</f>
        <v>#N/A</v>
      </c>
      <c r="E617" s="47">
        <f t="shared" si="18"/>
        <v>0</v>
      </c>
      <c r="F617" s="67" t="str">
        <f t="shared" si="19"/>
        <v>-</v>
      </c>
    </row>
    <row r="618" spans="1:6">
      <c r="A618">
        <v>0</v>
      </c>
      <c r="B618" s="21"/>
      <c r="C618" s="42"/>
      <c r="D618" s="47" t="e">
        <f>+VLOOKUP($B618,Hoja1!$A$1:$F$678,5,FALSE)</f>
        <v>#N/A</v>
      </c>
      <c r="E618" s="47">
        <f t="shared" si="18"/>
        <v>0</v>
      </c>
      <c r="F618" s="67" t="str">
        <f t="shared" si="19"/>
        <v>-</v>
      </c>
    </row>
    <row r="619" spans="1:6" ht="17.25" thickBot="1">
      <c r="A619">
        <v>0</v>
      </c>
      <c r="B619" s="39"/>
      <c r="C619" s="43"/>
      <c r="D619" s="47" t="e">
        <f>+VLOOKUP($B619,Hoja1!$A$1:$F$678,5,FALSE)</f>
        <v>#N/A</v>
      </c>
      <c r="E619" s="47">
        <f t="shared" si="18"/>
        <v>0</v>
      </c>
      <c r="F619" s="67" t="str">
        <f t="shared" si="19"/>
        <v>-</v>
      </c>
    </row>
    <row r="620" spans="1:6" ht="17.25" thickBot="1">
      <c r="A620">
        <v>0</v>
      </c>
      <c r="B620" s="63"/>
      <c r="C620" s="11"/>
      <c r="D620" s="47" t="e">
        <f>+VLOOKUP($B620,Hoja1!$A$1:$F$678,5,FALSE)</f>
        <v>#N/A</v>
      </c>
      <c r="E620" s="47">
        <f t="shared" si="18"/>
        <v>0</v>
      </c>
      <c r="F620" s="67" t="str">
        <f t="shared" si="19"/>
        <v>-</v>
      </c>
    </row>
    <row r="621" spans="1:6">
      <c r="A621" t="s">
        <v>420</v>
      </c>
      <c r="B621" s="62"/>
      <c r="C621" s="48">
        <v>39937.333333333336</v>
      </c>
      <c r="D621" s="47" t="e">
        <f>+VLOOKUP($B621,Hoja1!$A$1:$F$678,5,FALSE)</f>
        <v>#N/A</v>
      </c>
      <c r="E621" s="47">
        <f t="shared" si="18"/>
        <v>39937.333333333336</v>
      </c>
      <c r="F621" s="67">
        <f t="shared" si="19"/>
        <v>39937.333333333336</v>
      </c>
    </row>
    <row r="622" spans="1:6">
      <c r="A622">
        <v>0</v>
      </c>
      <c r="B622" s="21"/>
      <c r="C622" s="42"/>
      <c r="D622" s="47" t="e">
        <f>+VLOOKUP($B622,Hoja1!$A$1:$F$678,5,FALSE)</f>
        <v>#N/A</v>
      </c>
      <c r="E622" s="47">
        <f t="shared" si="18"/>
        <v>0</v>
      </c>
      <c r="F622" s="67" t="str">
        <f t="shared" si="19"/>
        <v>-</v>
      </c>
    </row>
    <row r="623" spans="1:6" ht="17.25" thickBot="1">
      <c r="A623">
        <v>0</v>
      </c>
      <c r="B623" s="39"/>
      <c r="C623" s="43"/>
      <c r="D623" s="47" t="e">
        <f>+VLOOKUP($B623,Hoja1!$A$1:$F$678,5,FALSE)</f>
        <v>#N/A</v>
      </c>
      <c r="E623" s="47">
        <f t="shared" si="18"/>
        <v>0</v>
      </c>
      <c r="F623" s="67" t="str">
        <f t="shared" si="19"/>
        <v>-</v>
      </c>
    </row>
    <row r="624" spans="1:6" ht="17.25" thickBot="1">
      <c r="A624">
        <v>0</v>
      </c>
      <c r="B624" s="63"/>
      <c r="C624" s="11"/>
      <c r="D624" s="47" t="e">
        <f>+VLOOKUP($B624,Hoja1!$A$1:$F$678,5,FALSE)</f>
        <v>#N/A</v>
      </c>
      <c r="E624" s="47">
        <f t="shared" si="18"/>
        <v>0</v>
      </c>
      <c r="F624" s="67" t="str">
        <f t="shared" si="19"/>
        <v>-</v>
      </c>
    </row>
    <row r="625" spans="1:6">
      <c r="A625" t="s">
        <v>421</v>
      </c>
      <c r="B625" s="62" t="s">
        <v>422</v>
      </c>
      <c r="C625" s="48">
        <v>39951.333333333336</v>
      </c>
      <c r="D625" s="47">
        <f>+VLOOKUP($B625,Hoja1!$A$1:$F$678,5,FALSE)</f>
        <v>40056.791666666664</v>
      </c>
      <c r="E625" s="47">
        <f t="shared" si="18"/>
        <v>40056.791666666664</v>
      </c>
      <c r="F625" s="67">
        <f t="shared" si="19"/>
        <v>40056.791666666664</v>
      </c>
    </row>
    <row r="626" spans="1:6">
      <c r="A626" t="s">
        <v>423</v>
      </c>
      <c r="B626" s="62" t="s">
        <v>424</v>
      </c>
      <c r="C626" s="49">
        <v>40063.333333333336</v>
      </c>
      <c r="D626" s="47">
        <f>+VLOOKUP($B626,Hoja1!$A$1:$F$678,5,FALSE)</f>
        <v>40066.791666666664</v>
      </c>
      <c r="E626" s="47">
        <f t="shared" si="18"/>
        <v>40066.791666666664</v>
      </c>
      <c r="F626" s="67">
        <f t="shared" si="19"/>
        <v>40066.791666666664</v>
      </c>
    </row>
    <row r="627" spans="1:6" ht="17.25" thickBot="1">
      <c r="A627">
        <v>0</v>
      </c>
      <c r="B627" s="39"/>
      <c r="C627" s="43"/>
      <c r="D627" s="47" t="e">
        <f>+VLOOKUP($B627,Hoja1!$A$1:$F$678,5,FALSE)</f>
        <v>#N/A</v>
      </c>
      <c r="E627" s="47">
        <f t="shared" si="18"/>
        <v>0</v>
      </c>
      <c r="F627" s="67" t="str">
        <f t="shared" si="19"/>
        <v>-</v>
      </c>
    </row>
    <row r="628" spans="1:6" ht="17.25" thickBot="1">
      <c r="A628">
        <v>0</v>
      </c>
      <c r="B628" s="63"/>
      <c r="C628" s="11"/>
      <c r="D628" s="47" t="e">
        <f>+VLOOKUP($B628,Hoja1!$A$1:$F$678,5,FALSE)</f>
        <v>#N/A</v>
      </c>
      <c r="E628" s="47">
        <f t="shared" si="18"/>
        <v>0</v>
      </c>
      <c r="F628" s="67" t="str">
        <f t="shared" si="19"/>
        <v>-</v>
      </c>
    </row>
    <row r="629" spans="1:6">
      <c r="A629" t="s">
        <v>425</v>
      </c>
      <c r="B629" s="62" t="s">
        <v>426</v>
      </c>
      <c r="C629" s="48">
        <v>39951.333333333336</v>
      </c>
      <c r="D629" s="47">
        <f>+VLOOKUP($B629,Hoja1!$A$1:$F$678,5,FALSE)</f>
        <v>40011.6875</v>
      </c>
      <c r="E629" s="47">
        <f t="shared" si="18"/>
        <v>40011.6875</v>
      </c>
      <c r="F629" s="67">
        <f t="shared" si="19"/>
        <v>40011.6875</v>
      </c>
    </row>
    <row r="630" spans="1:6">
      <c r="A630" t="s">
        <v>427</v>
      </c>
      <c r="B630" s="62" t="s">
        <v>428</v>
      </c>
      <c r="C630" s="49">
        <v>40063.333333333336</v>
      </c>
      <c r="D630" s="47">
        <f>+VLOOKUP($B630,Hoja1!$A$1:$F$678,5,FALSE)</f>
        <v>40066.791666666664</v>
      </c>
      <c r="E630" s="47">
        <f t="shared" si="18"/>
        <v>40066.791666666664</v>
      </c>
      <c r="F630" s="67">
        <f t="shared" si="19"/>
        <v>40066.791666666664</v>
      </c>
    </row>
    <row r="631" spans="1:6" ht="17.25" thickBot="1">
      <c r="A631">
        <v>0</v>
      </c>
      <c r="B631" s="39"/>
      <c r="C631" s="43"/>
      <c r="D631" s="47" t="e">
        <f>+VLOOKUP($B631,Hoja1!$A$1:$F$678,5,FALSE)</f>
        <v>#N/A</v>
      </c>
      <c r="E631" s="47">
        <f t="shared" si="18"/>
        <v>0</v>
      </c>
      <c r="F631" s="67" t="str">
        <f t="shared" si="19"/>
        <v>-</v>
      </c>
    </row>
    <row r="632" spans="1:6" ht="17.25" thickBot="1">
      <c r="A632">
        <v>0</v>
      </c>
      <c r="B632" s="60"/>
      <c r="C632" s="6"/>
      <c r="D632" s="47" t="e">
        <f>+VLOOKUP($B632,Hoja1!$A$1:$F$678,5,FALSE)</f>
        <v>#N/A</v>
      </c>
      <c r="E632" s="47">
        <f t="shared" si="18"/>
        <v>0</v>
      </c>
      <c r="F632" s="67" t="str">
        <f t="shared" si="19"/>
        <v>-</v>
      </c>
    </row>
    <row r="633" spans="1:6">
      <c r="A633" t="s">
        <v>429</v>
      </c>
      <c r="B633" s="62" t="s">
        <v>58</v>
      </c>
      <c r="C633" s="48">
        <v>40154.333333333336</v>
      </c>
      <c r="D633" s="47">
        <f>+VLOOKUP($B633,Hoja1!$A$1:$F$678,5,FALSE)</f>
        <v>40116.791666666664</v>
      </c>
      <c r="E633" s="47">
        <f t="shared" si="18"/>
        <v>40116.791666666664</v>
      </c>
      <c r="F633" s="67">
        <f t="shared" si="19"/>
        <v>40116.791666666664</v>
      </c>
    </row>
    <row r="634" spans="1:6">
      <c r="A634" t="s">
        <v>430</v>
      </c>
      <c r="B634" s="62" t="s">
        <v>58</v>
      </c>
      <c r="C634" s="49">
        <v>40154.333333333336</v>
      </c>
      <c r="D634" s="47">
        <f>+VLOOKUP($B634,Hoja1!$A$1:$F$678,5,FALSE)</f>
        <v>40116.791666666664</v>
      </c>
      <c r="E634" s="47">
        <f t="shared" si="18"/>
        <v>40116.791666666664</v>
      </c>
      <c r="F634" s="67">
        <f t="shared" si="19"/>
        <v>40116.791666666664</v>
      </c>
    </row>
    <row r="635" spans="1:6">
      <c r="A635" t="s">
        <v>431</v>
      </c>
      <c r="B635" s="62" t="s">
        <v>58</v>
      </c>
      <c r="C635" s="49">
        <v>40154.333333333336</v>
      </c>
      <c r="D635" s="47">
        <f>+VLOOKUP($B635,Hoja1!$A$1:$F$678,5,FALSE)</f>
        <v>40116.791666666664</v>
      </c>
      <c r="E635" s="47">
        <f t="shared" si="18"/>
        <v>40116.791666666664</v>
      </c>
      <c r="F635" s="67">
        <f t="shared" si="19"/>
        <v>40116.791666666664</v>
      </c>
    </row>
    <row r="636" spans="1:6">
      <c r="A636">
        <v>0</v>
      </c>
      <c r="B636" s="21"/>
      <c r="C636" s="42"/>
      <c r="D636" s="47" t="e">
        <f>+VLOOKUP($B636,Hoja1!$A$1:$F$678,5,FALSE)</f>
        <v>#N/A</v>
      </c>
      <c r="E636" s="47">
        <f t="shared" si="18"/>
        <v>0</v>
      </c>
      <c r="F636" s="67" t="str">
        <f t="shared" si="19"/>
        <v>-</v>
      </c>
    </row>
    <row r="637" spans="1:6">
      <c r="A637">
        <v>0</v>
      </c>
      <c r="B637" s="21"/>
      <c r="C637" s="42"/>
      <c r="D637" s="47" t="e">
        <f>+VLOOKUP($B637,Hoja1!$A$1:$F$678,5,FALSE)</f>
        <v>#N/A</v>
      </c>
      <c r="E637" s="47">
        <f t="shared" si="18"/>
        <v>0</v>
      </c>
      <c r="F637" s="67" t="str">
        <f t="shared" si="19"/>
        <v>-</v>
      </c>
    </row>
    <row r="638" spans="1:6" ht="17.25" thickBot="1">
      <c r="A638">
        <v>0</v>
      </c>
      <c r="B638" s="39"/>
      <c r="C638" s="43"/>
      <c r="D638" s="47" t="e">
        <f>+VLOOKUP($B638,Hoja1!$A$1:$F$678,5,FALSE)</f>
        <v>#N/A</v>
      </c>
      <c r="E638" s="47">
        <f t="shared" si="18"/>
        <v>0</v>
      </c>
      <c r="F638" s="67" t="str">
        <f t="shared" si="19"/>
        <v>-</v>
      </c>
    </row>
    <row r="639" spans="1:6" ht="17.25" thickBot="1">
      <c r="A639">
        <v>0</v>
      </c>
      <c r="B639" s="63"/>
      <c r="C639" s="11"/>
      <c r="D639" s="47" t="e">
        <f>+VLOOKUP($B639,Hoja1!$A$1:$F$678,5,FALSE)</f>
        <v>#N/A</v>
      </c>
      <c r="E639" s="47">
        <f t="shared" si="18"/>
        <v>0</v>
      </c>
      <c r="F639" s="67" t="str">
        <f t="shared" si="19"/>
        <v>-</v>
      </c>
    </row>
    <row r="640" spans="1:6">
      <c r="A640" t="s">
        <v>432</v>
      </c>
      <c r="B640" s="62" t="s">
        <v>433</v>
      </c>
      <c r="C640" s="48">
        <v>40183.333333333336</v>
      </c>
      <c r="D640" s="47">
        <f>+VLOOKUP($B640,Hoja1!$A$1:$F$678,5,FALSE)</f>
        <v>40180.791666666664</v>
      </c>
      <c r="E640" s="47">
        <f t="shared" si="18"/>
        <v>40180.791666666664</v>
      </c>
      <c r="F640" s="67">
        <f t="shared" si="19"/>
        <v>40180.791666666664</v>
      </c>
    </row>
    <row r="641" spans="1:6">
      <c r="A641">
        <v>0</v>
      </c>
      <c r="B641" s="21"/>
      <c r="C641" s="42"/>
      <c r="D641" s="47" t="e">
        <f>+VLOOKUP($B641,Hoja1!$A$1:$F$678,5,FALSE)</f>
        <v>#N/A</v>
      </c>
      <c r="E641" s="47">
        <f t="shared" si="18"/>
        <v>0</v>
      </c>
      <c r="F641" s="67" t="str">
        <f t="shared" si="19"/>
        <v>-</v>
      </c>
    </row>
    <row r="642" spans="1:6">
      <c r="A642">
        <v>0</v>
      </c>
      <c r="B642" s="21"/>
      <c r="C642" s="42"/>
      <c r="D642" s="47" t="e">
        <f>+VLOOKUP($B642,Hoja1!$A$1:$F$678,5,FALSE)</f>
        <v>#N/A</v>
      </c>
      <c r="E642" s="47">
        <f t="shared" si="18"/>
        <v>0</v>
      </c>
      <c r="F642" s="67" t="str">
        <f t="shared" si="19"/>
        <v>-</v>
      </c>
    </row>
    <row r="643" spans="1:6" ht="17.25" thickBot="1">
      <c r="A643">
        <v>0</v>
      </c>
      <c r="B643" s="21"/>
      <c r="C643" s="43"/>
      <c r="D643" s="47" t="e">
        <f>+VLOOKUP($B643,Hoja1!$A$1:$F$678,5,FALSE)</f>
        <v>#N/A</v>
      </c>
      <c r="E643" s="47">
        <f t="shared" si="18"/>
        <v>0</v>
      </c>
      <c r="F643" s="67" t="str">
        <f t="shared" si="19"/>
        <v>-</v>
      </c>
    </row>
    <row r="644" spans="1:6" ht="17.25" thickBot="1">
      <c r="A644">
        <v>0</v>
      </c>
      <c r="B644" s="63"/>
      <c r="C644" s="11"/>
      <c r="D644" s="47" t="e">
        <f>+VLOOKUP($B644,Hoja1!$A$1:$F$678,5,FALSE)</f>
        <v>#N/A</v>
      </c>
      <c r="E644" s="47">
        <f t="shared" si="18"/>
        <v>0</v>
      </c>
      <c r="F644" s="67" t="str">
        <f t="shared" si="19"/>
        <v>-</v>
      </c>
    </row>
    <row r="645" spans="1:6">
      <c r="A645" t="s">
        <v>434</v>
      </c>
      <c r="B645" s="62" t="s">
        <v>435</v>
      </c>
      <c r="C645" s="48">
        <v>40169.333333333336</v>
      </c>
      <c r="D645" s="47">
        <f>+VLOOKUP($B645,Hoja1!$A$1:$F$678,5,FALSE)</f>
        <v>40137.791666666664</v>
      </c>
      <c r="E645" s="47">
        <f t="shared" si="18"/>
        <v>40137.791666666664</v>
      </c>
      <c r="F645" s="67">
        <f t="shared" si="19"/>
        <v>40137.791666666664</v>
      </c>
    </row>
    <row r="646" spans="1:6">
      <c r="A646" t="s">
        <v>436</v>
      </c>
      <c r="B646" s="62" t="s">
        <v>437</v>
      </c>
      <c r="C646" s="49">
        <v>40094.333333333336</v>
      </c>
      <c r="D646" s="47">
        <f>+VLOOKUP($B646,Hoja1!$A$1:$F$678,5,FALSE)</f>
        <v>40102.6875</v>
      </c>
      <c r="E646" s="47">
        <f t="shared" si="18"/>
        <v>40102.6875</v>
      </c>
      <c r="F646" s="67">
        <f t="shared" si="19"/>
        <v>40102.6875</v>
      </c>
    </row>
    <row r="647" spans="1:6">
      <c r="A647">
        <v>0</v>
      </c>
      <c r="B647" s="21"/>
      <c r="C647" s="42"/>
      <c r="D647" s="47" t="e">
        <f>+VLOOKUP($B647,Hoja1!$A$1:$F$678,5,FALSE)</f>
        <v>#N/A</v>
      </c>
      <c r="E647" s="47">
        <f t="shared" si="18"/>
        <v>0</v>
      </c>
      <c r="F647" s="67" t="str">
        <f t="shared" si="19"/>
        <v>-</v>
      </c>
    </row>
    <row r="648" spans="1:6">
      <c r="A648">
        <v>0</v>
      </c>
      <c r="B648" s="21"/>
      <c r="C648" s="42"/>
      <c r="D648" s="47" t="e">
        <f>+VLOOKUP($B648,Hoja1!$A$1:$F$678,5,FALSE)</f>
        <v>#N/A</v>
      </c>
      <c r="E648" s="47">
        <f t="shared" si="18"/>
        <v>0</v>
      </c>
      <c r="F648" s="67" t="str">
        <f t="shared" si="19"/>
        <v>-</v>
      </c>
    </row>
    <row r="649" spans="1:6" ht="17.25" thickBot="1">
      <c r="A649">
        <v>0</v>
      </c>
      <c r="B649" s="39"/>
      <c r="C649" s="43"/>
      <c r="D649" s="47" t="e">
        <f>+VLOOKUP($B649,Hoja1!$A$1:$F$678,5,FALSE)</f>
        <v>#N/A</v>
      </c>
      <c r="E649" s="47">
        <f t="shared" ref="E649:E712" si="20">+IFERROR(D649,C649)</f>
        <v>0</v>
      </c>
      <c r="F649" s="67" t="str">
        <f t="shared" si="19"/>
        <v>-</v>
      </c>
    </row>
    <row r="650" spans="1:6" ht="17.25" thickBot="1">
      <c r="A650">
        <v>0</v>
      </c>
      <c r="B650" s="63"/>
      <c r="C650" s="11"/>
      <c r="D650" s="47" t="e">
        <f>+VLOOKUP($B650,Hoja1!$A$1:$F$678,5,FALSE)</f>
        <v>#N/A</v>
      </c>
      <c r="E650" s="47">
        <f t="shared" si="20"/>
        <v>0</v>
      </c>
      <c r="F650" s="67" t="str">
        <f t="shared" ref="F650:F713" si="21">+IF(E650&gt;0,E650,"-")</f>
        <v>-</v>
      </c>
    </row>
    <row r="651" spans="1:6" ht="17.25" thickBot="1">
      <c r="A651">
        <v>0</v>
      </c>
      <c r="B651" s="17"/>
      <c r="C651" s="5"/>
      <c r="D651" s="47" t="e">
        <f>+VLOOKUP($B651,Hoja1!$A$1:$F$678,5,FALSE)</f>
        <v>#N/A</v>
      </c>
      <c r="E651" s="47">
        <f t="shared" si="20"/>
        <v>0</v>
      </c>
      <c r="F651" s="67" t="str">
        <f t="shared" si="21"/>
        <v>-</v>
      </c>
    </row>
    <row r="652" spans="1:6" ht="17.25" thickBot="1">
      <c r="A652">
        <v>0</v>
      </c>
      <c r="B652" s="60"/>
      <c r="C652" s="6"/>
      <c r="D652" s="47" t="e">
        <f>+VLOOKUP($B652,Hoja1!$A$1:$F$678,5,FALSE)</f>
        <v>#N/A</v>
      </c>
      <c r="E652" s="47">
        <f t="shared" si="20"/>
        <v>0</v>
      </c>
      <c r="F652" s="67" t="str">
        <f t="shared" si="21"/>
        <v>-</v>
      </c>
    </row>
    <row r="653" spans="1:6">
      <c r="A653">
        <v>0</v>
      </c>
      <c r="B653" s="19"/>
      <c r="C653" s="41"/>
      <c r="D653" s="47" t="e">
        <f>+VLOOKUP($B653,Hoja1!$A$1:$F$678,5,FALSE)</f>
        <v>#N/A</v>
      </c>
      <c r="E653" s="47">
        <f t="shared" si="20"/>
        <v>0</v>
      </c>
      <c r="F653" s="67" t="str">
        <f t="shared" si="21"/>
        <v>-</v>
      </c>
    </row>
    <row r="654" spans="1:6">
      <c r="A654">
        <v>0</v>
      </c>
      <c r="B654" s="20"/>
      <c r="C654" s="42"/>
      <c r="D654" s="47" t="e">
        <f>+VLOOKUP($B654,Hoja1!$A$1:$F$678,5,FALSE)</f>
        <v>#N/A</v>
      </c>
      <c r="E654" s="47">
        <f t="shared" si="20"/>
        <v>0</v>
      </c>
      <c r="F654" s="67" t="str">
        <f t="shared" si="21"/>
        <v>-</v>
      </c>
    </row>
    <row r="655" spans="1:6">
      <c r="A655">
        <v>0</v>
      </c>
      <c r="B655" s="20"/>
      <c r="C655" s="42"/>
      <c r="D655" s="47" t="e">
        <f>+VLOOKUP($B655,Hoja1!$A$1:$F$678,5,FALSE)</f>
        <v>#N/A</v>
      </c>
      <c r="E655" s="47">
        <f t="shared" si="20"/>
        <v>0</v>
      </c>
      <c r="F655" s="67" t="str">
        <f t="shared" si="21"/>
        <v>-</v>
      </c>
    </row>
    <row r="656" spans="1:6" ht="17.25" thickBot="1">
      <c r="A656">
        <v>0</v>
      </c>
      <c r="B656" s="21"/>
      <c r="C656" s="43"/>
      <c r="D656" s="47" t="e">
        <f>+VLOOKUP($B656,Hoja1!$A$1:$F$678,5,FALSE)</f>
        <v>#N/A</v>
      </c>
      <c r="E656" s="47">
        <f t="shared" si="20"/>
        <v>0</v>
      </c>
      <c r="F656" s="67" t="str">
        <f t="shared" si="21"/>
        <v>-</v>
      </c>
    </row>
    <row r="657" spans="1:6" ht="17.25" thickBot="1">
      <c r="A657">
        <v>0</v>
      </c>
      <c r="B657" s="63"/>
      <c r="C657" s="11"/>
      <c r="D657" s="47" t="e">
        <f>+VLOOKUP($B657,Hoja1!$A$1:$F$678,5,FALSE)</f>
        <v>#N/A</v>
      </c>
      <c r="E657" s="47">
        <f t="shared" si="20"/>
        <v>0</v>
      </c>
      <c r="F657" s="67" t="str">
        <f t="shared" si="21"/>
        <v>-</v>
      </c>
    </row>
    <row r="658" spans="1:6">
      <c r="A658" t="s">
        <v>438</v>
      </c>
      <c r="B658" s="61"/>
      <c r="C658" s="48">
        <v>40050.333333333336</v>
      </c>
      <c r="D658" s="47" t="e">
        <f>+VLOOKUP($B658,Hoja1!$A$1:$F$678,5,FALSE)</f>
        <v>#N/A</v>
      </c>
      <c r="E658" s="47">
        <f t="shared" si="20"/>
        <v>40050.333333333336</v>
      </c>
      <c r="F658" s="67">
        <f t="shared" si="21"/>
        <v>40050.333333333336</v>
      </c>
    </row>
    <row r="659" spans="1:6">
      <c r="A659" t="s">
        <v>439</v>
      </c>
      <c r="B659" s="62"/>
      <c r="C659" s="49">
        <v>40057.333333333336</v>
      </c>
      <c r="D659" s="47" t="e">
        <f>+VLOOKUP($B659,Hoja1!$A$1:$F$678,5,FALSE)</f>
        <v>#N/A</v>
      </c>
      <c r="E659" s="47">
        <f t="shared" si="20"/>
        <v>40057.333333333336</v>
      </c>
      <c r="F659" s="67">
        <f t="shared" si="21"/>
        <v>40057.333333333336</v>
      </c>
    </row>
    <row r="660" spans="1:6">
      <c r="A660" t="s">
        <v>440</v>
      </c>
      <c r="B660" s="62"/>
      <c r="C660" s="49">
        <v>40071.333333333336</v>
      </c>
      <c r="D660" s="47" t="e">
        <f>+VLOOKUP($B660,Hoja1!$A$1:$F$678,5,FALSE)</f>
        <v>#N/A</v>
      </c>
      <c r="E660" s="47">
        <f t="shared" si="20"/>
        <v>40071.333333333336</v>
      </c>
      <c r="F660" s="67">
        <f t="shared" si="21"/>
        <v>40071.333333333336</v>
      </c>
    </row>
    <row r="661" spans="1:6">
      <c r="A661" t="s">
        <v>441</v>
      </c>
      <c r="B661" s="62"/>
      <c r="C661" s="49">
        <v>40071.333333333336</v>
      </c>
      <c r="D661" s="47" t="e">
        <f>+VLOOKUP($B661,Hoja1!$A$1:$F$678,5,FALSE)</f>
        <v>#N/A</v>
      </c>
      <c r="E661" s="47">
        <f t="shared" si="20"/>
        <v>40071.333333333336</v>
      </c>
      <c r="F661" s="67">
        <f t="shared" si="21"/>
        <v>40071.333333333336</v>
      </c>
    </row>
    <row r="662" spans="1:6">
      <c r="A662" t="s">
        <v>442</v>
      </c>
      <c r="B662" s="62"/>
      <c r="C662" s="49">
        <v>40092.333333333336</v>
      </c>
      <c r="D662" s="47" t="e">
        <f>+VLOOKUP($B662,Hoja1!$A$1:$F$678,5,FALSE)</f>
        <v>#N/A</v>
      </c>
      <c r="E662" s="47">
        <f t="shared" si="20"/>
        <v>40092.333333333336</v>
      </c>
      <c r="F662" s="67">
        <f t="shared" si="21"/>
        <v>40092.333333333336</v>
      </c>
    </row>
    <row r="663" spans="1:6">
      <c r="A663" t="s">
        <v>443</v>
      </c>
      <c r="B663" s="62"/>
      <c r="C663" s="49">
        <v>40092.333333333336</v>
      </c>
      <c r="D663" s="47" t="e">
        <f>+VLOOKUP($B663,Hoja1!$A$1:$F$678,5,FALSE)</f>
        <v>#N/A</v>
      </c>
      <c r="E663" s="47">
        <f t="shared" si="20"/>
        <v>40092.333333333336</v>
      </c>
      <c r="F663" s="67">
        <f t="shared" si="21"/>
        <v>40092.333333333336</v>
      </c>
    </row>
    <row r="664" spans="1:6">
      <c r="A664" t="s">
        <v>444</v>
      </c>
      <c r="B664" s="62"/>
      <c r="C664" s="49">
        <v>40092.333333333336</v>
      </c>
      <c r="D664" s="47" t="e">
        <f>+VLOOKUP($B664,Hoja1!$A$1:$F$678,5,FALSE)</f>
        <v>#N/A</v>
      </c>
      <c r="E664" s="47">
        <f t="shared" si="20"/>
        <v>40092.333333333336</v>
      </c>
      <c r="F664" s="67">
        <f t="shared" si="21"/>
        <v>40092.333333333336</v>
      </c>
    </row>
    <row r="665" spans="1:6">
      <c r="A665" t="s">
        <v>445</v>
      </c>
      <c r="B665" s="62"/>
      <c r="C665" s="49">
        <v>40099.333333333336</v>
      </c>
      <c r="D665" s="47" t="e">
        <f>+VLOOKUP($B665,Hoja1!$A$1:$F$678,5,FALSE)</f>
        <v>#N/A</v>
      </c>
      <c r="E665" s="47">
        <f t="shared" si="20"/>
        <v>40099.333333333336</v>
      </c>
      <c r="F665" s="67">
        <f t="shared" si="21"/>
        <v>40099.333333333336</v>
      </c>
    </row>
    <row r="666" spans="1:6">
      <c r="A666" t="s">
        <v>446</v>
      </c>
      <c r="B666" s="62"/>
      <c r="C666" s="49">
        <v>40099.333333333336</v>
      </c>
      <c r="D666" s="47" t="e">
        <f>+VLOOKUP($B666,Hoja1!$A$1:$F$678,5,FALSE)</f>
        <v>#N/A</v>
      </c>
      <c r="E666" s="47">
        <f t="shared" si="20"/>
        <v>40099.333333333336</v>
      </c>
      <c r="F666" s="67">
        <f t="shared" si="21"/>
        <v>40099.333333333336</v>
      </c>
    </row>
    <row r="667" spans="1:6">
      <c r="A667" t="s">
        <v>447</v>
      </c>
      <c r="B667" s="62"/>
      <c r="C667" s="49">
        <v>40099.333333333336</v>
      </c>
      <c r="D667" s="47" t="e">
        <f>+VLOOKUP($B667,Hoja1!$A$1:$F$678,5,FALSE)</f>
        <v>#N/A</v>
      </c>
      <c r="E667" s="47">
        <f t="shared" si="20"/>
        <v>40099.333333333336</v>
      </c>
      <c r="F667" s="67">
        <f t="shared" si="21"/>
        <v>40099.333333333336</v>
      </c>
    </row>
    <row r="668" spans="1:6">
      <c r="A668" t="s">
        <v>448</v>
      </c>
      <c r="B668" s="62"/>
      <c r="C668" s="49">
        <v>40099.333333333336</v>
      </c>
      <c r="D668" s="47" t="e">
        <f>+VLOOKUP($B668,Hoja1!$A$1:$F$678,5,FALSE)</f>
        <v>#N/A</v>
      </c>
      <c r="E668" s="47">
        <f t="shared" si="20"/>
        <v>40099.333333333336</v>
      </c>
      <c r="F668" s="67">
        <f t="shared" si="21"/>
        <v>40099.333333333336</v>
      </c>
    </row>
    <row r="669" spans="1:6">
      <c r="A669" t="s">
        <v>449</v>
      </c>
      <c r="B669" s="62"/>
      <c r="C669" s="49">
        <v>40099.333333333336</v>
      </c>
      <c r="D669" s="47" t="e">
        <f>+VLOOKUP($B669,Hoja1!$A$1:$F$678,5,FALSE)</f>
        <v>#N/A</v>
      </c>
      <c r="E669" s="47">
        <f t="shared" si="20"/>
        <v>40099.333333333336</v>
      </c>
      <c r="F669" s="67">
        <f t="shared" si="21"/>
        <v>40099.333333333336</v>
      </c>
    </row>
    <row r="670" spans="1:6">
      <c r="A670">
        <v>0</v>
      </c>
      <c r="B670" s="21"/>
      <c r="C670" s="42"/>
      <c r="D670" s="47" t="e">
        <f>+VLOOKUP($B670,Hoja1!$A$1:$F$678,5,FALSE)</f>
        <v>#N/A</v>
      </c>
      <c r="E670" s="47">
        <f t="shared" si="20"/>
        <v>0</v>
      </c>
      <c r="F670" s="67" t="str">
        <f t="shared" si="21"/>
        <v>-</v>
      </c>
    </row>
    <row r="671" spans="1:6">
      <c r="A671">
        <v>0</v>
      </c>
      <c r="B671" s="21"/>
      <c r="C671" s="42"/>
      <c r="D671" s="47" t="e">
        <f>+VLOOKUP($B671,Hoja1!$A$1:$F$678,5,FALSE)</f>
        <v>#N/A</v>
      </c>
      <c r="E671" s="47">
        <f t="shared" si="20"/>
        <v>0</v>
      </c>
      <c r="F671" s="67" t="str">
        <f t="shared" si="21"/>
        <v>-</v>
      </c>
    </row>
    <row r="672" spans="1:6">
      <c r="A672">
        <v>0</v>
      </c>
      <c r="B672" s="21"/>
      <c r="C672" s="42"/>
      <c r="D672" s="47" t="e">
        <f>+VLOOKUP($B672,Hoja1!$A$1:$F$678,5,FALSE)</f>
        <v>#N/A</v>
      </c>
      <c r="E672" s="47">
        <f t="shared" si="20"/>
        <v>0</v>
      </c>
      <c r="F672" s="67" t="str">
        <f t="shared" si="21"/>
        <v>-</v>
      </c>
    </row>
    <row r="673" spans="1:6">
      <c r="A673">
        <v>0</v>
      </c>
      <c r="B673" s="21"/>
      <c r="C673" s="42"/>
      <c r="D673" s="47" t="e">
        <f>+VLOOKUP($B673,Hoja1!$A$1:$F$678,5,FALSE)</f>
        <v>#N/A</v>
      </c>
      <c r="E673" s="47">
        <f t="shared" si="20"/>
        <v>0</v>
      </c>
      <c r="F673" s="67" t="str">
        <f t="shared" si="21"/>
        <v>-</v>
      </c>
    </row>
    <row r="674" spans="1:6">
      <c r="A674">
        <v>0</v>
      </c>
      <c r="B674" s="21"/>
      <c r="C674" s="42"/>
      <c r="D674" s="47" t="e">
        <f>+VLOOKUP($B674,Hoja1!$A$1:$F$678,5,FALSE)</f>
        <v>#N/A</v>
      </c>
      <c r="E674" s="47">
        <f t="shared" si="20"/>
        <v>0</v>
      </c>
      <c r="F674" s="67" t="str">
        <f t="shared" si="21"/>
        <v>-</v>
      </c>
    </row>
    <row r="675" spans="1:6" ht="17.25" thickBot="1">
      <c r="A675">
        <v>0</v>
      </c>
      <c r="B675" s="22"/>
      <c r="C675" s="43"/>
      <c r="D675" s="47" t="e">
        <f>+VLOOKUP($B675,Hoja1!$A$1:$F$678,5,FALSE)</f>
        <v>#N/A</v>
      </c>
      <c r="E675" s="47">
        <f t="shared" si="20"/>
        <v>0</v>
      </c>
      <c r="F675" s="67" t="str">
        <f t="shared" si="21"/>
        <v>-</v>
      </c>
    </row>
    <row r="676" spans="1:6" ht="17.25" thickBot="1">
      <c r="A676">
        <v>0</v>
      </c>
      <c r="B676" s="63"/>
      <c r="C676" s="11"/>
      <c r="D676" s="47" t="e">
        <f>+VLOOKUP($B676,Hoja1!$A$1:$F$678,5,FALSE)</f>
        <v>#N/A</v>
      </c>
      <c r="E676" s="47">
        <f t="shared" si="20"/>
        <v>0</v>
      </c>
      <c r="F676" s="67" t="str">
        <f t="shared" si="21"/>
        <v>-</v>
      </c>
    </row>
    <row r="677" spans="1:6">
      <c r="A677" t="s">
        <v>450</v>
      </c>
      <c r="B677" s="62"/>
      <c r="C677" s="48">
        <v>40064.333333333336</v>
      </c>
      <c r="D677" s="47" t="e">
        <f>+VLOOKUP($B677,Hoja1!$A$1:$F$678,5,FALSE)</f>
        <v>#N/A</v>
      </c>
      <c r="E677" s="47">
        <f t="shared" si="20"/>
        <v>40064.333333333336</v>
      </c>
      <c r="F677" s="67">
        <f t="shared" si="21"/>
        <v>40064.333333333336</v>
      </c>
    </row>
    <row r="678" spans="1:6">
      <c r="A678" t="s">
        <v>451</v>
      </c>
      <c r="B678" s="62"/>
      <c r="C678" s="49">
        <v>40064.333333333336</v>
      </c>
      <c r="D678" s="47" t="e">
        <f>+VLOOKUP($B678,Hoja1!$A$1:$F$678,5,FALSE)</f>
        <v>#N/A</v>
      </c>
      <c r="E678" s="47">
        <f t="shared" si="20"/>
        <v>40064.333333333336</v>
      </c>
      <c r="F678" s="67">
        <f t="shared" si="21"/>
        <v>40064.333333333336</v>
      </c>
    </row>
    <row r="679" spans="1:6">
      <c r="A679" t="s">
        <v>452</v>
      </c>
      <c r="B679" s="62"/>
      <c r="C679" s="49">
        <v>40064.333333333336</v>
      </c>
      <c r="D679" s="47" t="e">
        <f>+VLOOKUP($B679,Hoja1!$A$1:$F$678,5,FALSE)</f>
        <v>#N/A</v>
      </c>
      <c r="E679" s="47">
        <f t="shared" si="20"/>
        <v>40064.333333333336</v>
      </c>
      <c r="F679" s="67">
        <f t="shared" si="21"/>
        <v>40064.333333333336</v>
      </c>
    </row>
    <row r="680" spans="1:6">
      <c r="A680" t="s">
        <v>453</v>
      </c>
      <c r="B680" s="62"/>
      <c r="C680" s="49">
        <v>40064.333333333336</v>
      </c>
      <c r="D680" s="47" t="e">
        <f>+VLOOKUP($B680,Hoja1!$A$1:$F$678,5,FALSE)</f>
        <v>#N/A</v>
      </c>
      <c r="E680" s="47">
        <f t="shared" si="20"/>
        <v>40064.333333333336</v>
      </c>
      <c r="F680" s="67">
        <f t="shared" si="21"/>
        <v>40064.333333333336</v>
      </c>
    </row>
    <row r="681" spans="1:6">
      <c r="A681" t="s">
        <v>454</v>
      </c>
      <c r="B681" s="62"/>
      <c r="C681" s="49">
        <v>40078.333333333336</v>
      </c>
      <c r="D681" s="47" t="e">
        <f>+VLOOKUP($B681,Hoja1!$A$1:$F$678,5,FALSE)</f>
        <v>#N/A</v>
      </c>
      <c r="E681" s="47">
        <f t="shared" si="20"/>
        <v>40078.333333333336</v>
      </c>
      <c r="F681" s="67">
        <f t="shared" si="21"/>
        <v>40078.333333333336</v>
      </c>
    </row>
    <row r="682" spans="1:6">
      <c r="A682" t="s">
        <v>454</v>
      </c>
      <c r="B682" s="62"/>
      <c r="C682" s="49">
        <v>40078.333333333336</v>
      </c>
      <c r="D682" s="47" t="e">
        <f>+VLOOKUP($B682,Hoja1!$A$1:$F$678,5,FALSE)</f>
        <v>#N/A</v>
      </c>
      <c r="E682" s="47">
        <f t="shared" si="20"/>
        <v>40078.333333333336</v>
      </c>
      <c r="F682" s="67">
        <f t="shared" si="21"/>
        <v>40078.333333333336</v>
      </c>
    </row>
    <row r="683" spans="1:6">
      <c r="A683" t="s">
        <v>455</v>
      </c>
      <c r="B683" s="62"/>
      <c r="C683" s="49">
        <v>40078.333333333336</v>
      </c>
      <c r="D683" s="47" t="e">
        <f>+VLOOKUP($B683,Hoja1!$A$1:$F$678,5,FALSE)</f>
        <v>#N/A</v>
      </c>
      <c r="E683" s="47">
        <f t="shared" si="20"/>
        <v>40078.333333333336</v>
      </c>
      <c r="F683" s="67">
        <f t="shared" si="21"/>
        <v>40078.333333333336</v>
      </c>
    </row>
    <row r="684" spans="1:6">
      <c r="A684" t="s">
        <v>455</v>
      </c>
      <c r="B684" s="62"/>
      <c r="C684" s="49">
        <v>40078.333333333336</v>
      </c>
      <c r="D684" s="47" t="e">
        <f>+VLOOKUP($B684,Hoja1!$A$1:$F$678,5,FALSE)</f>
        <v>#N/A</v>
      </c>
      <c r="E684" s="47">
        <f t="shared" si="20"/>
        <v>40078.333333333336</v>
      </c>
      <c r="F684" s="67">
        <f t="shared" si="21"/>
        <v>40078.333333333336</v>
      </c>
    </row>
    <row r="685" spans="1:6">
      <c r="A685" t="s">
        <v>455</v>
      </c>
      <c r="B685" s="62"/>
      <c r="C685" s="49">
        <v>40092.333333333336</v>
      </c>
      <c r="D685" s="47" t="e">
        <f>+VLOOKUP($B685,Hoja1!$A$1:$F$678,5,FALSE)</f>
        <v>#N/A</v>
      </c>
      <c r="E685" s="47">
        <f t="shared" si="20"/>
        <v>40092.333333333336</v>
      </c>
      <c r="F685" s="67">
        <f t="shared" si="21"/>
        <v>40092.333333333336</v>
      </c>
    </row>
    <row r="686" spans="1:6">
      <c r="A686" t="s">
        <v>456</v>
      </c>
      <c r="B686" s="62"/>
      <c r="C686" s="49">
        <v>40092.333333333336</v>
      </c>
      <c r="D686" s="47" t="e">
        <f>+VLOOKUP($B686,Hoja1!$A$1:$F$678,5,FALSE)</f>
        <v>#N/A</v>
      </c>
      <c r="E686" s="47">
        <f t="shared" si="20"/>
        <v>40092.333333333336</v>
      </c>
      <c r="F686" s="67">
        <f t="shared" si="21"/>
        <v>40092.333333333336</v>
      </c>
    </row>
    <row r="687" spans="1:6">
      <c r="A687" t="s">
        <v>457</v>
      </c>
      <c r="B687" s="62"/>
      <c r="C687" s="49">
        <v>40092.333333333336</v>
      </c>
      <c r="D687" s="47" t="e">
        <f>+VLOOKUP($B687,Hoja1!$A$1:$F$678,5,FALSE)</f>
        <v>#N/A</v>
      </c>
      <c r="E687" s="47">
        <f t="shared" si="20"/>
        <v>40092.333333333336</v>
      </c>
      <c r="F687" s="67">
        <f t="shared" si="21"/>
        <v>40092.333333333336</v>
      </c>
    </row>
    <row r="688" spans="1:6">
      <c r="A688" t="s">
        <v>458</v>
      </c>
      <c r="B688" s="62"/>
      <c r="C688" s="49">
        <v>40106.333333333336</v>
      </c>
      <c r="D688" s="47" t="e">
        <f>+VLOOKUP($B688,Hoja1!$A$1:$F$678,5,FALSE)</f>
        <v>#N/A</v>
      </c>
      <c r="E688" s="47">
        <f t="shared" si="20"/>
        <v>40106.333333333336</v>
      </c>
      <c r="F688" s="67">
        <f t="shared" si="21"/>
        <v>40106.333333333336</v>
      </c>
    </row>
    <row r="689" spans="1:6">
      <c r="A689" t="s">
        <v>459</v>
      </c>
      <c r="B689" s="62"/>
      <c r="C689" s="49">
        <v>40106.333333333336</v>
      </c>
      <c r="D689" s="47" t="e">
        <f>+VLOOKUP($B689,Hoja1!$A$1:$F$678,5,FALSE)</f>
        <v>#N/A</v>
      </c>
      <c r="E689" s="47">
        <f t="shared" si="20"/>
        <v>40106.333333333336</v>
      </c>
      <c r="F689" s="67">
        <f t="shared" si="21"/>
        <v>40106.333333333336</v>
      </c>
    </row>
    <row r="690" spans="1:6">
      <c r="A690" t="s">
        <v>460</v>
      </c>
      <c r="B690" s="62"/>
      <c r="C690" s="49">
        <v>40106.333333333336</v>
      </c>
      <c r="D690" s="47" t="e">
        <f>+VLOOKUP($B690,Hoja1!$A$1:$F$678,5,FALSE)</f>
        <v>#N/A</v>
      </c>
      <c r="E690" s="47">
        <f t="shared" si="20"/>
        <v>40106.333333333336</v>
      </c>
      <c r="F690" s="67">
        <f t="shared" si="21"/>
        <v>40106.333333333336</v>
      </c>
    </row>
    <row r="691" spans="1:6">
      <c r="A691" t="s">
        <v>461</v>
      </c>
      <c r="B691" s="62"/>
      <c r="C691" s="49">
        <v>40106.333333333336</v>
      </c>
      <c r="D691" s="47" t="e">
        <f>+VLOOKUP($B691,Hoja1!$A$1:$F$678,5,FALSE)</f>
        <v>#N/A</v>
      </c>
      <c r="E691" s="47">
        <f t="shared" si="20"/>
        <v>40106.333333333336</v>
      </c>
      <c r="F691" s="67">
        <f t="shared" si="21"/>
        <v>40106.333333333336</v>
      </c>
    </row>
    <row r="692" spans="1:6">
      <c r="A692" t="s">
        <v>462</v>
      </c>
      <c r="B692" s="62"/>
      <c r="C692" s="49">
        <v>40120.333333333336</v>
      </c>
      <c r="D692" s="47" t="e">
        <f>+VLOOKUP($B692,Hoja1!$A$1:$F$678,5,FALSE)</f>
        <v>#N/A</v>
      </c>
      <c r="E692" s="47">
        <f t="shared" si="20"/>
        <v>40120.333333333336</v>
      </c>
      <c r="F692" s="67">
        <f t="shared" si="21"/>
        <v>40120.333333333336</v>
      </c>
    </row>
    <row r="693" spans="1:6">
      <c r="A693" t="s">
        <v>463</v>
      </c>
      <c r="B693" s="62"/>
      <c r="C693" s="49">
        <v>40120.333333333336</v>
      </c>
      <c r="D693" s="47" t="e">
        <f>+VLOOKUP($B693,Hoja1!$A$1:$F$678,5,FALSE)</f>
        <v>#N/A</v>
      </c>
      <c r="E693" s="47">
        <f t="shared" si="20"/>
        <v>40120.333333333336</v>
      </c>
      <c r="F693" s="67">
        <f t="shared" si="21"/>
        <v>40120.333333333336</v>
      </c>
    </row>
    <row r="694" spans="1:6">
      <c r="A694" t="s">
        <v>464</v>
      </c>
      <c r="B694" s="62"/>
      <c r="C694" s="49">
        <v>40120.333333333336</v>
      </c>
      <c r="D694" s="47" t="e">
        <f>+VLOOKUP($B694,Hoja1!$A$1:$F$678,5,FALSE)</f>
        <v>#N/A</v>
      </c>
      <c r="E694" s="47">
        <f t="shared" si="20"/>
        <v>40120.333333333336</v>
      </c>
      <c r="F694" s="67">
        <f t="shared" si="21"/>
        <v>40120.333333333336</v>
      </c>
    </row>
    <row r="695" spans="1:6">
      <c r="A695" t="s">
        <v>465</v>
      </c>
      <c r="B695" s="62"/>
      <c r="C695" s="49">
        <v>40120.333333333336</v>
      </c>
      <c r="D695" s="47" t="e">
        <f>+VLOOKUP($B695,Hoja1!$A$1:$F$678,5,FALSE)</f>
        <v>#N/A</v>
      </c>
      <c r="E695" s="47">
        <f t="shared" si="20"/>
        <v>40120.333333333336</v>
      </c>
      <c r="F695" s="67">
        <f t="shared" si="21"/>
        <v>40120.333333333336</v>
      </c>
    </row>
    <row r="696" spans="1:6">
      <c r="A696" t="s">
        <v>466</v>
      </c>
      <c r="B696" s="62"/>
      <c r="C696" s="49">
        <v>40120.333333333336</v>
      </c>
      <c r="D696" s="47" t="e">
        <f>+VLOOKUP($B696,Hoja1!$A$1:$F$678,5,FALSE)</f>
        <v>#N/A</v>
      </c>
      <c r="E696" s="47">
        <f t="shared" si="20"/>
        <v>40120.333333333336</v>
      </c>
      <c r="F696" s="67">
        <f t="shared" si="21"/>
        <v>40120.333333333336</v>
      </c>
    </row>
    <row r="697" spans="1:6">
      <c r="A697" t="s">
        <v>467</v>
      </c>
      <c r="B697" s="62"/>
      <c r="C697" s="49">
        <v>40120.333333333336</v>
      </c>
      <c r="D697" s="47" t="e">
        <f>+VLOOKUP($B697,Hoja1!$A$1:$F$678,5,FALSE)</f>
        <v>#N/A</v>
      </c>
      <c r="E697" s="47">
        <f t="shared" si="20"/>
        <v>40120.333333333336</v>
      </c>
      <c r="F697" s="67">
        <f t="shared" si="21"/>
        <v>40120.333333333336</v>
      </c>
    </row>
    <row r="698" spans="1:6">
      <c r="A698" t="s">
        <v>468</v>
      </c>
      <c r="B698" s="62"/>
      <c r="C698" s="49">
        <v>40134.333333333336</v>
      </c>
      <c r="D698" s="47" t="e">
        <f>+VLOOKUP($B698,Hoja1!$A$1:$F$678,5,FALSE)</f>
        <v>#N/A</v>
      </c>
      <c r="E698" s="47">
        <f t="shared" si="20"/>
        <v>40134.333333333336</v>
      </c>
      <c r="F698" s="67">
        <f t="shared" si="21"/>
        <v>40134.333333333336</v>
      </c>
    </row>
    <row r="699" spans="1:6">
      <c r="A699" t="s">
        <v>469</v>
      </c>
      <c r="B699" s="62"/>
      <c r="C699" s="49">
        <v>40134.333333333336</v>
      </c>
      <c r="D699" s="47" t="e">
        <f>+VLOOKUP($B699,Hoja1!$A$1:$F$678,5,FALSE)</f>
        <v>#N/A</v>
      </c>
      <c r="E699" s="47">
        <f t="shared" si="20"/>
        <v>40134.333333333336</v>
      </c>
      <c r="F699" s="67">
        <f t="shared" si="21"/>
        <v>40134.333333333336</v>
      </c>
    </row>
    <row r="700" spans="1:6">
      <c r="A700" t="s">
        <v>470</v>
      </c>
      <c r="B700" s="62"/>
      <c r="C700" s="49">
        <v>40134.333333333336</v>
      </c>
      <c r="D700" s="47" t="e">
        <f>+VLOOKUP($B700,Hoja1!$A$1:$F$678,5,FALSE)</f>
        <v>#N/A</v>
      </c>
      <c r="E700" s="47">
        <f t="shared" si="20"/>
        <v>40134.333333333336</v>
      </c>
      <c r="F700" s="67">
        <f t="shared" si="21"/>
        <v>40134.333333333336</v>
      </c>
    </row>
    <row r="701" spans="1:6">
      <c r="A701" t="s">
        <v>471</v>
      </c>
      <c r="B701" s="62"/>
      <c r="C701" s="49">
        <v>40099.333333333336</v>
      </c>
      <c r="D701" s="47" t="e">
        <f>+VLOOKUP($B701,Hoja1!$A$1:$F$678,5,FALSE)</f>
        <v>#N/A</v>
      </c>
      <c r="E701" s="47">
        <f t="shared" si="20"/>
        <v>40099.333333333336</v>
      </c>
      <c r="F701" s="67">
        <f t="shared" si="21"/>
        <v>40099.333333333336</v>
      </c>
    </row>
    <row r="702" spans="1:6">
      <c r="A702" t="s">
        <v>472</v>
      </c>
      <c r="B702" s="62"/>
      <c r="C702" s="49">
        <v>40099.333333333336</v>
      </c>
      <c r="D702" s="47" t="e">
        <f>+VLOOKUP($B702,Hoja1!$A$1:$F$678,5,FALSE)</f>
        <v>#N/A</v>
      </c>
      <c r="E702" s="47">
        <f t="shared" si="20"/>
        <v>40099.333333333336</v>
      </c>
      <c r="F702" s="67">
        <f t="shared" si="21"/>
        <v>40099.333333333336</v>
      </c>
    </row>
    <row r="703" spans="1:6">
      <c r="A703" t="s">
        <v>473</v>
      </c>
      <c r="B703" s="62"/>
      <c r="C703" s="49">
        <v>40106.333333333336</v>
      </c>
      <c r="D703" s="47" t="e">
        <f>+VLOOKUP($B703,Hoja1!$A$1:$F$678,5,FALSE)</f>
        <v>#N/A</v>
      </c>
      <c r="E703" s="47">
        <f t="shared" si="20"/>
        <v>40106.333333333336</v>
      </c>
      <c r="F703" s="67">
        <f t="shared" si="21"/>
        <v>40106.333333333336</v>
      </c>
    </row>
    <row r="704" spans="1:6">
      <c r="A704" t="s">
        <v>473</v>
      </c>
      <c r="B704" s="62"/>
      <c r="C704" s="49">
        <v>40106.333333333336</v>
      </c>
      <c r="D704" s="47" t="e">
        <f>+VLOOKUP($B704,Hoja1!$A$1:$F$678,5,FALSE)</f>
        <v>#N/A</v>
      </c>
      <c r="E704" s="47">
        <f t="shared" si="20"/>
        <v>40106.333333333336</v>
      </c>
      <c r="F704" s="67">
        <f t="shared" si="21"/>
        <v>40106.333333333336</v>
      </c>
    </row>
    <row r="705" spans="1:6">
      <c r="A705" t="s">
        <v>474</v>
      </c>
      <c r="B705" s="62"/>
      <c r="C705" s="49">
        <v>40140.333333333336</v>
      </c>
      <c r="D705" s="47" t="e">
        <f>+VLOOKUP($B705,Hoja1!$A$1:$F$678,5,FALSE)</f>
        <v>#N/A</v>
      </c>
      <c r="E705" s="47">
        <f t="shared" si="20"/>
        <v>40140.333333333336</v>
      </c>
      <c r="F705" s="67">
        <f t="shared" si="21"/>
        <v>40140.333333333336</v>
      </c>
    </row>
    <row r="706" spans="1:6">
      <c r="A706" t="s">
        <v>475</v>
      </c>
      <c r="B706" s="62"/>
      <c r="C706" s="49">
        <v>40140.333333333336</v>
      </c>
      <c r="D706" s="47" t="e">
        <f>+VLOOKUP($B706,Hoja1!$A$1:$F$678,5,FALSE)</f>
        <v>#N/A</v>
      </c>
      <c r="E706" s="47">
        <f t="shared" si="20"/>
        <v>40140.333333333336</v>
      </c>
      <c r="F706" s="67">
        <f t="shared" si="21"/>
        <v>40140.333333333336</v>
      </c>
    </row>
    <row r="707" spans="1:6">
      <c r="A707" t="s">
        <v>476</v>
      </c>
      <c r="B707" s="62"/>
      <c r="C707" s="49">
        <v>40140.333333333336</v>
      </c>
      <c r="D707" s="47" t="e">
        <f>+VLOOKUP($B707,Hoja1!$A$1:$F$678,5,FALSE)</f>
        <v>#N/A</v>
      </c>
      <c r="E707" s="47">
        <f t="shared" si="20"/>
        <v>40140.333333333336</v>
      </c>
      <c r="F707" s="67">
        <f t="shared" si="21"/>
        <v>40140.333333333336</v>
      </c>
    </row>
    <row r="708" spans="1:6">
      <c r="A708" t="s">
        <v>477</v>
      </c>
      <c r="B708" s="62"/>
      <c r="C708" s="49">
        <v>40140.333333333336</v>
      </c>
      <c r="D708" s="47" t="e">
        <f>+VLOOKUP($B708,Hoja1!$A$1:$F$678,5,FALSE)</f>
        <v>#N/A</v>
      </c>
      <c r="E708" s="47">
        <f t="shared" si="20"/>
        <v>40140.333333333336</v>
      </c>
      <c r="F708" s="67">
        <f t="shared" si="21"/>
        <v>40140.333333333336</v>
      </c>
    </row>
    <row r="709" spans="1:6">
      <c r="A709" t="s">
        <v>478</v>
      </c>
      <c r="B709" s="62"/>
      <c r="C709" s="49">
        <v>40140.333333333336</v>
      </c>
      <c r="D709" s="47" t="e">
        <f>+VLOOKUP($B709,Hoja1!$A$1:$F$678,5,FALSE)</f>
        <v>#N/A</v>
      </c>
      <c r="E709" s="47">
        <f t="shared" si="20"/>
        <v>40140.333333333336</v>
      </c>
      <c r="F709" s="67">
        <f t="shared" si="21"/>
        <v>40140.333333333336</v>
      </c>
    </row>
    <row r="710" spans="1:6">
      <c r="A710" t="s">
        <v>479</v>
      </c>
      <c r="B710" s="62"/>
      <c r="C710" s="49">
        <v>40140.333333333336</v>
      </c>
      <c r="D710" s="47" t="e">
        <f>+VLOOKUP($B710,Hoja1!$A$1:$F$678,5,FALSE)</f>
        <v>#N/A</v>
      </c>
      <c r="E710" s="47">
        <f t="shared" si="20"/>
        <v>40140.333333333336</v>
      </c>
      <c r="F710" s="67">
        <f t="shared" si="21"/>
        <v>40140.333333333336</v>
      </c>
    </row>
    <row r="711" spans="1:6">
      <c r="A711" t="s">
        <v>480</v>
      </c>
      <c r="B711" s="62"/>
      <c r="C711" s="49">
        <v>40140.333333333336</v>
      </c>
      <c r="D711" s="47" t="e">
        <f>+VLOOKUP($B711,Hoja1!$A$1:$F$678,5,FALSE)</f>
        <v>#N/A</v>
      </c>
      <c r="E711" s="47">
        <f t="shared" si="20"/>
        <v>40140.333333333336</v>
      </c>
      <c r="F711" s="67">
        <f t="shared" si="21"/>
        <v>40140.333333333336</v>
      </c>
    </row>
    <row r="712" spans="1:6">
      <c r="A712" t="s">
        <v>481</v>
      </c>
      <c r="B712" s="62"/>
      <c r="C712" s="49">
        <v>40140.333333333336</v>
      </c>
      <c r="D712" s="47" t="e">
        <f>+VLOOKUP($B712,Hoja1!$A$1:$F$678,5,FALSE)</f>
        <v>#N/A</v>
      </c>
      <c r="E712" s="47">
        <f t="shared" si="20"/>
        <v>40140.333333333336</v>
      </c>
      <c r="F712" s="67">
        <f t="shared" si="21"/>
        <v>40140.333333333336</v>
      </c>
    </row>
    <row r="713" spans="1:6">
      <c r="A713" t="s">
        <v>482</v>
      </c>
      <c r="B713" s="62"/>
      <c r="C713" s="49">
        <v>40147.333333333336</v>
      </c>
      <c r="D713" s="47" t="e">
        <f>+VLOOKUP($B713,Hoja1!$A$1:$F$678,5,FALSE)</f>
        <v>#N/A</v>
      </c>
      <c r="E713" s="47">
        <f t="shared" ref="E713:E776" si="22">+IFERROR(D713,C713)</f>
        <v>40147.333333333336</v>
      </c>
      <c r="F713" s="67">
        <f t="shared" si="21"/>
        <v>40147.333333333336</v>
      </c>
    </row>
    <row r="714" spans="1:6">
      <c r="A714" t="s">
        <v>483</v>
      </c>
      <c r="B714" s="62"/>
      <c r="C714" s="49">
        <v>40147.333333333336</v>
      </c>
      <c r="D714" s="47" t="e">
        <f>+VLOOKUP($B714,Hoja1!$A$1:$F$678,5,FALSE)</f>
        <v>#N/A</v>
      </c>
      <c r="E714" s="47">
        <f t="shared" si="22"/>
        <v>40147.333333333336</v>
      </c>
      <c r="F714" s="67">
        <f t="shared" ref="F714:F777" si="23">+IF(E714&gt;0,E714,"-")</f>
        <v>40147.333333333336</v>
      </c>
    </row>
    <row r="715" spans="1:6">
      <c r="A715" t="s">
        <v>484</v>
      </c>
      <c r="B715" s="62"/>
      <c r="C715" s="49">
        <v>40147.333333333336</v>
      </c>
      <c r="D715" s="47" t="e">
        <f>+VLOOKUP($B715,Hoja1!$A$1:$F$678,5,FALSE)</f>
        <v>#N/A</v>
      </c>
      <c r="E715" s="47">
        <f t="shared" si="22"/>
        <v>40147.333333333336</v>
      </c>
      <c r="F715" s="67">
        <f t="shared" si="23"/>
        <v>40147.333333333336</v>
      </c>
    </row>
    <row r="716" spans="1:6">
      <c r="A716" t="s">
        <v>485</v>
      </c>
      <c r="B716" s="62"/>
      <c r="C716" s="49">
        <v>40147.333333333336</v>
      </c>
      <c r="D716" s="47" t="e">
        <f>+VLOOKUP($B716,Hoja1!$A$1:$F$678,5,FALSE)</f>
        <v>#N/A</v>
      </c>
      <c r="E716" s="47">
        <f t="shared" si="22"/>
        <v>40147.333333333336</v>
      </c>
      <c r="F716" s="67">
        <f t="shared" si="23"/>
        <v>40147.333333333336</v>
      </c>
    </row>
    <row r="717" spans="1:6">
      <c r="A717" t="s">
        <v>486</v>
      </c>
      <c r="B717" s="62"/>
      <c r="C717" s="49">
        <v>40147.333333333336</v>
      </c>
      <c r="D717" s="47" t="e">
        <f>+VLOOKUP($B717,Hoja1!$A$1:$F$678,5,FALSE)</f>
        <v>#N/A</v>
      </c>
      <c r="E717" s="47">
        <f t="shared" si="22"/>
        <v>40147.333333333336</v>
      </c>
      <c r="F717" s="67">
        <f t="shared" si="23"/>
        <v>40147.333333333336</v>
      </c>
    </row>
    <row r="718" spans="1:6">
      <c r="A718" t="s">
        <v>487</v>
      </c>
      <c r="B718" s="62"/>
      <c r="C718" s="49">
        <v>40147.333333333336</v>
      </c>
      <c r="D718" s="47" t="e">
        <f>+VLOOKUP($B718,Hoja1!$A$1:$F$678,5,FALSE)</f>
        <v>#N/A</v>
      </c>
      <c r="E718" s="47">
        <f t="shared" si="22"/>
        <v>40147.333333333336</v>
      </c>
      <c r="F718" s="67">
        <f t="shared" si="23"/>
        <v>40147.333333333336</v>
      </c>
    </row>
    <row r="719" spans="1:6">
      <c r="A719" t="s">
        <v>488</v>
      </c>
      <c r="B719" s="62"/>
      <c r="C719" s="49">
        <v>40147.333333333336</v>
      </c>
      <c r="D719" s="47" t="e">
        <f>+VLOOKUP($B719,Hoja1!$A$1:$F$678,5,FALSE)</f>
        <v>#N/A</v>
      </c>
      <c r="E719" s="47">
        <f t="shared" si="22"/>
        <v>40147.333333333336</v>
      </c>
      <c r="F719" s="67">
        <f t="shared" si="23"/>
        <v>40147.333333333336</v>
      </c>
    </row>
    <row r="720" spans="1:6">
      <c r="A720" t="s">
        <v>489</v>
      </c>
      <c r="B720" s="62"/>
      <c r="C720" s="49">
        <v>40147.333333333336</v>
      </c>
      <c r="D720" s="47" t="e">
        <f>+VLOOKUP($B720,Hoja1!$A$1:$F$678,5,FALSE)</f>
        <v>#N/A</v>
      </c>
      <c r="E720" s="47">
        <f t="shared" si="22"/>
        <v>40147.333333333336</v>
      </c>
      <c r="F720" s="67">
        <f t="shared" si="23"/>
        <v>40147.333333333336</v>
      </c>
    </row>
    <row r="721" spans="1:6">
      <c r="A721" t="s">
        <v>490</v>
      </c>
      <c r="B721" s="62"/>
      <c r="C721" s="49">
        <v>40147.333333333336</v>
      </c>
      <c r="D721" s="47" t="e">
        <f>+VLOOKUP($B721,Hoja1!$A$1:$F$678,5,FALSE)</f>
        <v>#N/A</v>
      </c>
      <c r="E721" s="47">
        <f t="shared" si="22"/>
        <v>40147.333333333336</v>
      </c>
      <c r="F721" s="67">
        <f t="shared" si="23"/>
        <v>40147.333333333336</v>
      </c>
    </row>
    <row r="722" spans="1:6">
      <c r="A722">
        <v>0</v>
      </c>
      <c r="B722" s="21"/>
      <c r="C722" s="42"/>
      <c r="D722" s="47" t="e">
        <f>+VLOOKUP($B722,Hoja1!$A$1:$F$678,5,FALSE)</f>
        <v>#N/A</v>
      </c>
      <c r="E722" s="47">
        <f t="shared" si="22"/>
        <v>0</v>
      </c>
      <c r="F722" s="67" t="str">
        <f t="shared" si="23"/>
        <v>-</v>
      </c>
    </row>
    <row r="723" spans="1:6">
      <c r="A723">
        <v>0</v>
      </c>
      <c r="B723" s="21"/>
      <c r="C723" s="42"/>
      <c r="D723" s="47" t="e">
        <f>+VLOOKUP($B723,Hoja1!$A$1:$F$678,5,FALSE)</f>
        <v>#N/A</v>
      </c>
      <c r="E723" s="47">
        <f t="shared" si="22"/>
        <v>0</v>
      </c>
      <c r="F723" s="67" t="str">
        <f t="shared" si="23"/>
        <v>-</v>
      </c>
    </row>
    <row r="724" spans="1:6">
      <c r="A724">
        <v>0</v>
      </c>
      <c r="B724" s="21"/>
      <c r="C724" s="42"/>
      <c r="D724" s="47" t="e">
        <f>+VLOOKUP($B724,Hoja1!$A$1:$F$678,5,FALSE)</f>
        <v>#N/A</v>
      </c>
      <c r="E724" s="47">
        <f t="shared" si="22"/>
        <v>0</v>
      </c>
      <c r="F724" s="67" t="str">
        <f t="shared" si="23"/>
        <v>-</v>
      </c>
    </row>
    <row r="725" spans="1:6" ht="17.25" thickBot="1">
      <c r="A725">
        <v>0</v>
      </c>
      <c r="B725" s="22"/>
      <c r="C725" s="43"/>
      <c r="D725" s="47" t="e">
        <f>+VLOOKUP($B725,Hoja1!$A$1:$F$678,5,FALSE)</f>
        <v>#N/A</v>
      </c>
      <c r="E725" s="47">
        <f t="shared" si="22"/>
        <v>0</v>
      </c>
      <c r="F725" s="67" t="str">
        <f t="shared" si="23"/>
        <v>-</v>
      </c>
    </row>
    <row r="726" spans="1:6" ht="17.25" thickBot="1">
      <c r="A726">
        <v>0</v>
      </c>
      <c r="B726" s="63"/>
      <c r="C726" s="11"/>
      <c r="D726" s="47" t="e">
        <f>+VLOOKUP($B726,Hoja1!$A$1:$F$678,5,FALSE)</f>
        <v>#N/A</v>
      </c>
      <c r="E726" s="47">
        <f t="shared" si="22"/>
        <v>0</v>
      </c>
      <c r="F726" s="67" t="str">
        <f t="shared" si="23"/>
        <v>-</v>
      </c>
    </row>
    <row r="727" spans="1:6">
      <c r="A727" t="s">
        <v>491</v>
      </c>
      <c r="B727" s="62" t="s">
        <v>307</v>
      </c>
      <c r="C727" s="48">
        <v>40154.333333333336</v>
      </c>
      <c r="D727" s="47">
        <f>+VLOOKUP($B727,Hoja1!$A$1:$F$678,5,FALSE)</f>
        <v>40132.791666666664</v>
      </c>
      <c r="E727" s="47">
        <f t="shared" si="22"/>
        <v>40132.791666666664</v>
      </c>
      <c r="F727" s="67">
        <f t="shared" si="23"/>
        <v>40132.791666666664</v>
      </c>
    </row>
    <row r="728" spans="1:6">
      <c r="A728">
        <v>0</v>
      </c>
      <c r="B728" s="21"/>
      <c r="C728" s="42"/>
      <c r="D728" s="47" t="e">
        <f>+VLOOKUP($B728,Hoja1!$A$1:$F$678,5,FALSE)</f>
        <v>#N/A</v>
      </c>
      <c r="E728" s="47">
        <f t="shared" si="22"/>
        <v>0</v>
      </c>
      <c r="F728" s="67" t="str">
        <f t="shared" si="23"/>
        <v>-</v>
      </c>
    </row>
    <row r="729" spans="1:6">
      <c r="A729">
        <v>0</v>
      </c>
      <c r="B729" s="21"/>
      <c r="C729" s="42"/>
      <c r="D729" s="47" t="e">
        <f>+VLOOKUP($B729,Hoja1!$A$1:$F$678,5,FALSE)</f>
        <v>#N/A</v>
      </c>
      <c r="E729" s="47">
        <f t="shared" si="22"/>
        <v>0</v>
      </c>
      <c r="F729" s="67" t="str">
        <f t="shared" si="23"/>
        <v>-</v>
      </c>
    </row>
    <row r="730" spans="1:6">
      <c r="A730">
        <v>0</v>
      </c>
      <c r="B730" s="21"/>
      <c r="C730" s="42"/>
      <c r="D730" s="47" t="e">
        <f>+VLOOKUP($B730,Hoja1!$A$1:$F$678,5,FALSE)</f>
        <v>#N/A</v>
      </c>
      <c r="E730" s="47">
        <f t="shared" si="22"/>
        <v>0</v>
      </c>
      <c r="F730" s="67" t="str">
        <f t="shared" si="23"/>
        <v>-</v>
      </c>
    </row>
    <row r="731" spans="1:6" ht="17.25" thickBot="1">
      <c r="A731">
        <v>0</v>
      </c>
      <c r="B731" s="22"/>
      <c r="C731" s="43"/>
      <c r="D731" s="47" t="e">
        <f>+VLOOKUP($B731,Hoja1!$A$1:$F$678,5,FALSE)</f>
        <v>#N/A</v>
      </c>
      <c r="E731" s="47">
        <f t="shared" si="22"/>
        <v>0</v>
      </c>
      <c r="F731" s="67" t="str">
        <f t="shared" si="23"/>
        <v>-</v>
      </c>
    </row>
    <row r="732" spans="1:6" ht="17.25" thickBot="1">
      <c r="A732">
        <v>0</v>
      </c>
      <c r="B732" s="63"/>
      <c r="C732" s="11"/>
      <c r="D732" s="47" t="e">
        <f>+VLOOKUP($B732,Hoja1!$A$1:$F$678,5,FALSE)</f>
        <v>#N/A</v>
      </c>
      <c r="E732" s="47">
        <f t="shared" si="22"/>
        <v>0</v>
      </c>
      <c r="F732" s="67" t="str">
        <f t="shared" si="23"/>
        <v>-</v>
      </c>
    </row>
    <row r="733" spans="1:6">
      <c r="A733" t="s">
        <v>492</v>
      </c>
      <c r="B733" s="62" t="s">
        <v>310</v>
      </c>
      <c r="C733" s="48">
        <v>40175.333333333336</v>
      </c>
      <c r="D733" s="47">
        <f>+VLOOKUP($B733,Hoja1!$A$1:$F$678,5,FALSE)</f>
        <v>40162.6875</v>
      </c>
      <c r="E733" s="47">
        <f t="shared" si="22"/>
        <v>40162.6875</v>
      </c>
      <c r="F733" s="67">
        <f t="shared" si="23"/>
        <v>40162.6875</v>
      </c>
    </row>
    <row r="734" spans="1:6">
      <c r="A734" t="s">
        <v>493</v>
      </c>
      <c r="B734" s="62" t="s">
        <v>310</v>
      </c>
      <c r="C734" s="49">
        <v>40175.333333333336</v>
      </c>
      <c r="D734" s="47">
        <f>+VLOOKUP($B734,Hoja1!$A$1:$F$678,5,FALSE)</f>
        <v>40162.6875</v>
      </c>
      <c r="E734" s="47">
        <f t="shared" si="22"/>
        <v>40162.6875</v>
      </c>
      <c r="F734" s="67">
        <f t="shared" si="23"/>
        <v>40162.6875</v>
      </c>
    </row>
    <row r="735" spans="1:6">
      <c r="A735" t="s">
        <v>494</v>
      </c>
      <c r="B735" s="62" t="s">
        <v>310</v>
      </c>
      <c r="C735" s="49">
        <v>40196.333333333336</v>
      </c>
      <c r="D735" s="47">
        <f>+VLOOKUP($B735,Hoja1!$A$1:$F$678,5,FALSE)</f>
        <v>40162.6875</v>
      </c>
      <c r="E735" s="47">
        <f t="shared" si="22"/>
        <v>40162.6875</v>
      </c>
      <c r="F735" s="67">
        <f t="shared" si="23"/>
        <v>40162.6875</v>
      </c>
    </row>
    <row r="736" spans="1:6">
      <c r="A736" t="s">
        <v>495</v>
      </c>
      <c r="B736" s="62" t="s">
        <v>310</v>
      </c>
      <c r="C736" s="49">
        <v>40196.333333333336</v>
      </c>
      <c r="D736" s="47">
        <f>+VLOOKUP($B736,Hoja1!$A$1:$F$678,5,FALSE)</f>
        <v>40162.6875</v>
      </c>
      <c r="E736" s="47">
        <f t="shared" si="22"/>
        <v>40162.6875</v>
      </c>
      <c r="F736" s="67">
        <f t="shared" si="23"/>
        <v>40162.6875</v>
      </c>
    </row>
    <row r="737" spans="1:6">
      <c r="A737">
        <v>0</v>
      </c>
      <c r="B737" s="21"/>
      <c r="C737" s="42"/>
      <c r="D737" s="47" t="e">
        <f>+VLOOKUP($B737,Hoja1!$A$1:$F$678,5,FALSE)</f>
        <v>#N/A</v>
      </c>
      <c r="E737" s="47">
        <f t="shared" si="22"/>
        <v>0</v>
      </c>
      <c r="F737" s="67" t="str">
        <f t="shared" si="23"/>
        <v>-</v>
      </c>
    </row>
    <row r="738" spans="1:6" ht="17.25" thickBot="1">
      <c r="A738">
        <v>0</v>
      </c>
      <c r="B738" s="21"/>
      <c r="C738" s="43"/>
      <c r="D738" s="47" t="e">
        <f>+VLOOKUP($B738,Hoja1!$A$1:$F$678,5,FALSE)</f>
        <v>#N/A</v>
      </c>
      <c r="E738" s="47">
        <f t="shared" si="22"/>
        <v>0</v>
      </c>
      <c r="F738" s="67" t="str">
        <f t="shared" si="23"/>
        <v>-</v>
      </c>
    </row>
    <row r="739" spans="1:6" ht="17.25" thickBot="1">
      <c r="A739">
        <v>0</v>
      </c>
      <c r="B739" s="34"/>
      <c r="C739" s="50"/>
      <c r="D739" s="47" t="e">
        <f>+VLOOKUP($B739,Hoja1!$A$1:$F$678,5,FALSE)</f>
        <v>#N/A</v>
      </c>
      <c r="E739" s="47">
        <f t="shared" si="22"/>
        <v>0</v>
      </c>
      <c r="F739" s="67" t="str">
        <f t="shared" si="23"/>
        <v>-</v>
      </c>
    </row>
    <row r="740" spans="1:6" ht="17.25" thickBot="1">
      <c r="A740">
        <v>0</v>
      </c>
      <c r="B740" s="63"/>
      <c r="C740" s="11"/>
      <c r="D740" s="47" t="e">
        <f>+VLOOKUP($B740,Hoja1!$A$1:$F$678,5,FALSE)</f>
        <v>#N/A</v>
      </c>
      <c r="E740" s="47">
        <f t="shared" si="22"/>
        <v>0</v>
      </c>
      <c r="F740" s="67" t="str">
        <f t="shared" si="23"/>
        <v>-</v>
      </c>
    </row>
    <row r="741" spans="1:6">
      <c r="A741">
        <v>0</v>
      </c>
      <c r="B741" s="37"/>
      <c r="C741" s="1"/>
      <c r="D741" s="47" t="e">
        <f>+VLOOKUP($B741,Hoja1!$A$1:$F$678,5,FALSE)</f>
        <v>#N/A</v>
      </c>
      <c r="E741" s="47">
        <f t="shared" si="22"/>
        <v>0</v>
      </c>
      <c r="F741" s="67" t="str">
        <f t="shared" si="23"/>
        <v>-</v>
      </c>
    </row>
    <row r="742" spans="1:6">
      <c r="A742">
        <v>0</v>
      </c>
      <c r="B742" s="28"/>
      <c r="C742" s="2"/>
      <c r="D742" s="47" t="e">
        <f>+VLOOKUP($B742,Hoja1!$A$1:$F$678,5,FALSE)</f>
        <v>#N/A</v>
      </c>
      <c r="E742" s="47">
        <f t="shared" si="22"/>
        <v>0</v>
      </c>
      <c r="F742" s="67" t="str">
        <f t="shared" si="23"/>
        <v>-</v>
      </c>
    </row>
    <row r="743" spans="1:6">
      <c r="A743">
        <v>0</v>
      </c>
      <c r="B743" s="28"/>
      <c r="C743" s="2"/>
      <c r="D743" s="47" t="e">
        <f>+VLOOKUP($B743,Hoja1!$A$1:$F$678,5,FALSE)</f>
        <v>#N/A</v>
      </c>
      <c r="E743" s="47">
        <f t="shared" si="22"/>
        <v>0</v>
      </c>
      <c r="F743" s="67" t="str">
        <f t="shared" si="23"/>
        <v>-</v>
      </c>
    </row>
    <row r="744" spans="1:6">
      <c r="A744">
        <v>0</v>
      </c>
      <c r="B744" s="28"/>
      <c r="C744" s="2"/>
      <c r="D744" s="47" t="e">
        <f>+VLOOKUP($B744,Hoja1!$A$1:$F$678,5,FALSE)</f>
        <v>#N/A</v>
      </c>
      <c r="E744" s="47">
        <f t="shared" si="22"/>
        <v>0</v>
      </c>
      <c r="F744" s="67" t="str">
        <f t="shared" si="23"/>
        <v>-</v>
      </c>
    </row>
    <row r="745" spans="1:6" ht="17.25" thickBot="1">
      <c r="A745">
        <v>0</v>
      </c>
      <c r="B745" s="29"/>
      <c r="C745" s="9"/>
      <c r="D745" s="47" t="e">
        <f>+VLOOKUP($B745,Hoja1!$A$1:$F$678,5,FALSE)</f>
        <v>#N/A</v>
      </c>
      <c r="E745" s="47">
        <f t="shared" si="22"/>
        <v>0</v>
      </c>
      <c r="F745" s="67" t="str">
        <f t="shared" si="23"/>
        <v>-</v>
      </c>
    </row>
    <row r="746" spans="1:6" ht="17.25" thickBot="1">
      <c r="A746">
        <v>0</v>
      </c>
      <c r="B746" s="63"/>
      <c r="C746" s="11"/>
      <c r="D746" s="47" t="e">
        <f>+VLOOKUP($B746,Hoja1!$A$1:$F$678,5,FALSE)</f>
        <v>#N/A</v>
      </c>
      <c r="E746" s="47">
        <f t="shared" si="22"/>
        <v>0</v>
      </c>
      <c r="F746" s="67" t="str">
        <f t="shared" si="23"/>
        <v>-</v>
      </c>
    </row>
    <row r="747" spans="1:6">
      <c r="A747">
        <v>0</v>
      </c>
      <c r="B747" s="37"/>
      <c r="C747" s="1"/>
      <c r="D747" s="47" t="e">
        <f>+VLOOKUP($B747,Hoja1!$A$1:$F$678,5,FALSE)</f>
        <v>#N/A</v>
      </c>
      <c r="E747" s="47">
        <f t="shared" si="22"/>
        <v>0</v>
      </c>
      <c r="F747" s="67" t="str">
        <f t="shared" si="23"/>
        <v>-</v>
      </c>
    </row>
    <row r="748" spans="1:6">
      <c r="A748">
        <v>0</v>
      </c>
      <c r="B748" s="28"/>
      <c r="C748" s="2"/>
      <c r="D748" s="47" t="e">
        <f>+VLOOKUP($B748,Hoja1!$A$1:$F$678,5,FALSE)</f>
        <v>#N/A</v>
      </c>
      <c r="E748" s="47">
        <f t="shared" si="22"/>
        <v>0</v>
      </c>
      <c r="F748" s="67" t="str">
        <f t="shared" si="23"/>
        <v>-</v>
      </c>
    </row>
    <row r="749" spans="1:6">
      <c r="A749">
        <v>0</v>
      </c>
      <c r="B749" s="28"/>
      <c r="C749" s="2"/>
      <c r="D749" s="47" t="e">
        <f>+VLOOKUP($B749,Hoja1!$A$1:$F$678,5,FALSE)</f>
        <v>#N/A</v>
      </c>
      <c r="E749" s="47">
        <f t="shared" si="22"/>
        <v>0</v>
      </c>
      <c r="F749" s="67" t="str">
        <f t="shared" si="23"/>
        <v>-</v>
      </c>
    </row>
    <row r="750" spans="1:6">
      <c r="A750">
        <v>0</v>
      </c>
      <c r="B750" s="28"/>
      <c r="C750" s="2"/>
      <c r="D750" s="47" t="e">
        <f>+VLOOKUP($B750,Hoja1!$A$1:$F$678,5,FALSE)</f>
        <v>#N/A</v>
      </c>
      <c r="E750" s="47">
        <f t="shared" si="22"/>
        <v>0</v>
      </c>
      <c r="F750" s="67" t="str">
        <f t="shared" si="23"/>
        <v>-</v>
      </c>
    </row>
    <row r="751" spans="1:6" ht="17.25" thickBot="1">
      <c r="A751">
        <v>0</v>
      </c>
      <c r="B751" s="29"/>
      <c r="C751" s="9"/>
      <c r="D751" s="47" t="e">
        <f>+VLOOKUP($B751,Hoja1!$A$1:$F$678,5,FALSE)</f>
        <v>#N/A</v>
      </c>
      <c r="E751" s="47">
        <f t="shared" si="22"/>
        <v>0</v>
      </c>
      <c r="F751" s="67" t="str">
        <f t="shared" si="23"/>
        <v>-</v>
      </c>
    </row>
    <row r="752" spans="1:6" ht="17.25" thickBot="1">
      <c r="A752">
        <v>0</v>
      </c>
      <c r="B752" s="63"/>
      <c r="C752" s="11"/>
      <c r="D752" s="47" t="e">
        <f>+VLOOKUP($B752,Hoja1!$A$1:$F$678,5,FALSE)</f>
        <v>#N/A</v>
      </c>
      <c r="E752" s="47">
        <f t="shared" si="22"/>
        <v>0</v>
      </c>
      <c r="F752" s="67" t="str">
        <f t="shared" si="23"/>
        <v>-</v>
      </c>
    </row>
    <row r="753" spans="1:6" ht="17.25" thickBot="1">
      <c r="A753">
        <v>0</v>
      </c>
      <c r="B753" s="24"/>
      <c r="C753" s="5"/>
      <c r="D753" s="47" t="e">
        <f>+VLOOKUP($B753,Hoja1!$A$1:$F$678,5,FALSE)</f>
        <v>#N/A</v>
      </c>
      <c r="E753" s="47">
        <f t="shared" si="22"/>
        <v>0</v>
      </c>
      <c r="F753" s="67" t="str">
        <f t="shared" si="23"/>
        <v>-</v>
      </c>
    </row>
    <row r="754" spans="1:6" ht="17.25" thickBot="1">
      <c r="A754">
        <v>0</v>
      </c>
      <c r="B754" s="60"/>
      <c r="C754" s="6"/>
      <c r="D754" s="47" t="e">
        <f>+VLOOKUP($B754,Hoja1!$A$1:$F$678,5,FALSE)</f>
        <v>#N/A</v>
      </c>
      <c r="E754" s="47">
        <f t="shared" si="22"/>
        <v>0</v>
      </c>
      <c r="F754" s="67" t="str">
        <f t="shared" si="23"/>
        <v>-</v>
      </c>
    </row>
    <row r="755" spans="1:6">
      <c r="A755" t="s">
        <v>496</v>
      </c>
      <c r="B755" s="62"/>
      <c r="C755" s="48">
        <v>39895.333333333336</v>
      </c>
      <c r="D755" s="47" t="e">
        <f>+VLOOKUP($B755,Hoja1!$A$1:$F$678,5,FALSE)</f>
        <v>#N/A</v>
      </c>
      <c r="E755" s="47">
        <f t="shared" si="22"/>
        <v>39895.333333333336</v>
      </c>
      <c r="F755" s="67">
        <f t="shared" si="23"/>
        <v>39895.333333333336</v>
      </c>
    </row>
    <row r="756" spans="1:6">
      <c r="A756" t="s">
        <v>497</v>
      </c>
      <c r="B756" s="62"/>
      <c r="C756" s="49">
        <v>39909.333333333336</v>
      </c>
      <c r="D756" s="47" t="e">
        <f>+VLOOKUP($B756,Hoja1!$A$1:$F$678,5,FALSE)</f>
        <v>#N/A</v>
      </c>
      <c r="E756" s="47">
        <f t="shared" si="22"/>
        <v>39909.333333333336</v>
      </c>
      <c r="F756" s="67">
        <f t="shared" si="23"/>
        <v>39909.333333333336</v>
      </c>
    </row>
    <row r="757" spans="1:6">
      <c r="A757" t="s">
        <v>498</v>
      </c>
      <c r="B757" s="62"/>
      <c r="C757" s="49">
        <v>39909.333333333336</v>
      </c>
      <c r="D757" s="47" t="e">
        <f>+VLOOKUP($B757,Hoja1!$A$1:$F$678,5,FALSE)</f>
        <v>#N/A</v>
      </c>
      <c r="E757" s="47">
        <f t="shared" si="22"/>
        <v>39909.333333333336</v>
      </c>
      <c r="F757" s="67">
        <f t="shared" si="23"/>
        <v>39909.333333333336</v>
      </c>
    </row>
    <row r="758" spans="1:6">
      <c r="A758" t="s">
        <v>499</v>
      </c>
      <c r="B758" s="62"/>
      <c r="C758" s="49">
        <v>39937.333333333336</v>
      </c>
      <c r="D758" s="47" t="e">
        <f>+VLOOKUP($B758,Hoja1!$A$1:$F$678,5,FALSE)</f>
        <v>#N/A</v>
      </c>
      <c r="E758" s="47">
        <f t="shared" si="22"/>
        <v>39937.333333333336</v>
      </c>
      <c r="F758" s="67">
        <f t="shared" si="23"/>
        <v>39937.333333333336</v>
      </c>
    </row>
    <row r="759" spans="1:6">
      <c r="A759" t="s">
        <v>500</v>
      </c>
      <c r="B759" s="62"/>
      <c r="C759" s="49">
        <v>39937.333333333336</v>
      </c>
      <c r="D759" s="47" t="e">
        <f>+VLOOKUP($B759,Hoja1!$A$1:$F$678,5,FALSE)</f>
        <v>#N/A</v>
      </c>
      <c r="E759" s="47">
        <f t="shared" si="22"/>
        <v>39937.333333333336</v>
      </c>
      <c r="F759" s="67">
        <f t="shared" si="23"/>
        <v>39937.333333333336</v>
      </c>
    </row>
    <row r="760" spans="1:6">
      <c r="A760" t="s">
        <v>501</v>
      </c>
      <c r="B760" s="62"/>
      <c r="C760" s="49">
        <v>39937.333333333336</v>
      </c>
      <c r="D760" s="47" t="e">
        <f>+VLOOKUP($B760,Hoja1!$A$1:$F$678,5,FALSE)</f>
        <v>#N/A</v>
      </c>
      <c r="E760" s="47">
        <f t="shared" si="22"/>
        <v>39937.333333333336</v>
      </c>
      <c r="F760" s="67">
        <f t="shared" si="23"/>
        <v>39937.333333333336</v>
      </c>
    </row>
    <row r="761" spans="1:6">
      <c r="A761" t="s">
        <v>502</v>
      </c>
      <c r="B761" s="62"/>
      <c r="C761" s="49">
        <v>40031.333333333336</v>
      </c>
      <c r="D761" s="47" t="e">
        <f>+VLOOKUP($B761,Hoja1!$A$1:$F$678,5,FALSE)</f>
        <v>#N/A</v>
      </c>
      <c r="E761" s="47">
        <f t="shared" si="22"/>
        <v>40031.333333333336</v>
      </c>
      <c r="F761" s="67">
        <f t="shared" si="23"/>
        <v>40031.333333333336</v>
      </c>
    </row>
    <row r="762" spans="1:6">
      <c r="A762" t="s">
        <v>503</v>
      </c>
      <c r="B762" s="62"/>
      <c r="C762" s="49">
        <v>40031.333333333336</v>
      </c>
      <c r="D762" s="47" t="e">
        <f>+VLOOKUP($B762,Hoja1!$A$1:$F$678,5,FALSE)</f>
        <v>#N/A</v>
      </c>
      <c r="E762" s="47">
        <f t="shared" si="22"/>
        <v>40031.333333333336</v>
      </c>
      <c r="F762" s="67">
        <f t="shared" si="23"/>
        <v>40031.333333333336</v>
      </c>
    </row>
    <row r="763" spans="1:6">
      <c r="A763" t="s">
        <v>504</v>
      </c>
      <c r="B763" s="62"/>
      <c r="C763" s="49">
        <v>40031.333333333336</v>
      </c>
      <c r="D763" s="47" t="e">
        <f>+VLOOKUP($B763,Hoja1!$A$1:$F$678,5,FALSE)</f>
        <v>#N/A</v>
      </c>
      <c r="E763" s="47">
        <f t="shared" si="22"/>
        <v>40031.333333333336</v>
      </c>
      <c r="F763" s="67">
        <f t="shared" si="23"/>
        <v>40031.333333333336</v>
      </c>
    </row>
    <row r="764" spans="1:6">
      <c r="A764" t="s">
        <v>505</v>
      </c>
      <c r="B764" s="62"/>
      <c r="C764" s="49">
        <v>40031.333333333336</v>
      </c>
      <c r="D764" s="47" t="e">
        <f>+VLOOKUP($B764,Hoja1!$A$1:$F$678,5,FALSE)</f>
        <v>#N/A</v>
      </c>
      <c r="E764" s="47">
        <f t="shared" si="22"/>
        <v>40031.333333333336</v>
      </c>
      <c r="F764" s="67">
        <f t="shared" si="23"/>
        <v>40031.333333333336</v>
      </c>
    </row>
    <row r="765" spans="1:6">
      <c r="A765" t="s">
        <v>506</v>
      </c>
      <c r="B765" s="62"/>
      <c r="C765" s="49">
        <v>40031.333333333336</v>
      </c>
      <c r="D765" s="47" t="e">
        <f>+VLOOKUP($B765,Hoja1!$A$1:$F$678,5,FALSE)</f>
        <v>#N/A</v>
      </c>
      <c r="E765" s="47">
        <f t="shared" si="22"/>
        <v>40031.333333333336</v>
      </c>
      <c r="F765" s="67">
        <f t="shared" si="23"/>
        <v>40031.333333333336</v>
      </c>
    </row>
    <row r="766" spans="1:6">
      <c r="A766" t="s">
        <v>507</v>
      </c>
      <c r="B766" s="62"/>
      <c r="C766" s="49">
        <v>40031.333333333336</v>
      </c>
      <c r="D766" s="47" t="e">
        <f>+VLOOKUP($B766,Hoja1!$A$1:$F$678,5,FALSE)</f>
        <v>#N/A</v>
      </c>
      <c r="E766" s="47">
        <f t="shared" si="22"/>
        <v>40031.333333333336</v>
      </c>
      <c r="F766" s="67">
        <f t="shared" si="23"/>
        <v>40031.333333333336</v>
      </c>
    </row>
    <row r="767" spans="1:6">
      <c r="A767" t="s">
        <v>508</v>
      </c>
      <c r="B767" s="62"/>
      <c r="C767" s="49">
        <v>40031.333333333336</v>
      </c>
      <c r="D767" s="47" t="e">
        <f>+VLOOKUP($B767,Hoja1!$A$1:$F$678,5,FALSE)</f>
        <v>#N/A</v>
      </c>
      <c r="E767" s="47">
        <f t="shared" si="22"/>
        <v>40031.333333333336</v>
      </c>
      <c r="F767" s="67">
        <f t="shared" si="23"/>
        <v>40031.333333333336</v>
      </c>
    </row>
    <row r="768" spans="1:6">
      <c r="A768" t="s">
        <v>509</v>
      </c>
      <c r="B768" s="62"/>
      <c r="C768" s="49">
        <v>40031.333333333336</v>
      </c>
      <c r="D768" s="47" t="e">
        <f>+VLOOKUP($B768,Hoja1!$A$1:$F$678,5,FALSE)</f>
        <v>#N/A</v>
      </c>
      <c r="E768" s="47">
        <f t="shared" si="22"/>
        <v>40031.333333333336</v>
      </c>
      <c r="F768" s="67">
        <f t="shared" si="23"/>
        <v>40031.333333333336</v>
      </c>
    </row>
    <row r="769" spans="1:6">
      <c r="A769" t="s">
        <v>510</v>
      </c>
      <c r="B769" s="62"/>
      <c r="C769" s="49">
        <v>40031.333333333336</v>
      </c>
      <c r="D769" s="47" t="e">
        <f>+VLOOKUP($B769,Hoja1!$A$1:$F$678,5,FALSE)</f>
        <v>#N/A</v>
      </c>
      <c r="E769" s="47">
        <f t="shared" si="22"/>
        <v>40031.333333333336</v>
      </c>
      <c r="F769" s="67">
        <f t="shared" si="23"/>
        <v>40031.333333333336</v>
      </c>
    </row>
    <row r="770" spans="1:6">
      <c r="A770" t="s">
        <v>511</v>
      </c>
      <c r="B770" s="62"/>
      <c r="C770" s="49">
        <v>40031.333333333336</v>
      </c>
      <c r="D770" s="47" t="e">
        <f>+VLOOKUP($B770,Hoja1!$A$1:$F$678,5,FALSE)</f>
        <v>#N/A</v>
      </c>
      <c r="E770" s="47">
        <f t="shared" si="22"/>
        <v>40031.333333333336</v>
      </c>
      <c r="F770" s="67">
        <f t="shared" si="23"/>
        <v>40031.333333333336</v>
      </c>
    </row>
    <row r="771" spans="1:6">
      <c r="A771" t="s">
        <v>512</v>
      </c>
      <c r="B771" s="62"/>
      <c r="C771" s="49">
        <v>40031.333333333336</v>
      </c>
      <c r="D771" s="47" t="e">
        <f>+VLOOKUP($B771,Hoja1!$A$1:$F$678,5,FALSE)</f>
        <v>#N/A</v>
      </c>
      <c r="E771" s="47">
        <f t="shared" si="22"/>
        <v>40031.333333333336</v>
      </c>
      <c r="F771" s="67">
        <f t="shared" si="23"/>
        <v>40031.333333333336</v>
      </c>
    </row>
    <row r="772" spans="1:6">
      <c r="A772" t="s">
        <v>513</v>
      </c>
      <c r="B772" s="62"/>
      <c r="C772" s="49">
        <v>40031.333333333336</v>
      </c>
      <c r="D772" s="47" t="e">
        <f>+VLOOKUP($B772,Hoja1!$A$1:$F$678,5,FALSE)</f>
        <v>#N/A</v>
      </c>
      <c r="E772" s="47">
        <f t="shared" si="22"/>
        <v>40031.333333333336</v>
      </c>
      <c r="F772" s="67">
        <f t="shared" si="23"/>
        <v>40031.333333333336</v>
      </c>
    </row>
    <row r="773" spans="1:6">
      <c r="A773" t="s">
        <v>514</v>
      </c>
      <c r="B773" s="62"/>
      <c r="C773" s="49">
        <v>40031.333333333336</v>
      </c>
      <c r="D773" s="47" t="e">
        <f>+VLOOKUP($B773,Hoja1!$A$1:$F$678,5,FALSE)</f>
        <v>#N/A</v>
      </c>
      <c r="E773" s="47">
        <f t="shared" si="22"/>
        <v>40031.333333333336</v>
      </c>
      <c r="F773" s="67">
        <f t="shared" si="23"/>
        <v>40031.333333333336</v>
      </c>
    </row>
    <row r="774" spans="1:6">
      <c r="A774" t="s">
        <v>515</v>
      </c>
      <c r="B774" s="62"/>
      <c r="C774" s="49">
        <v>40031.333333333336</v>
      </c>
      <c r="D774" s="47" t="e">
        <f>+VLOOKUP($B774,Hoja1!$A$1:$F$678,5,FALSE)</f>
        <v>#N/A</v>
      </c>
      <c r="E774" s="47">
        <f t="shared" si="22"/>
        <v>40031.333333333336</v>
      </c>
      <c r="F774" s="67">
        <f t="shared" si="23"/>
        <v>40031.333333333336</v>
      </c>
    </row>
    <row r="775" spans="1:6">
      <c r="A775" t="s">
        <v>516</v>
      </c>
      <c r="B775" s="62"/>
      <c r="C775" s="49">
        <v>40031.333333333336</v>
      </c>
      <c r="D775" s="47" t="e">
        <f>+VLOOKUP($B775,Hoja1!$A$1:$F$678,5,FALSE)</f>
        <v>#N/A</v>
      </c>
      <c r="E775" s="47">
        <f t="shared" si="22"/>
        <v>40031.333333333336</v>
      </c>
      <c r="F775" s="67">
        <f t="shared" si="23"/>
        <v>40031.333333333336</v>
      </c>
    </row>
    <row r="776" spans="1:6">
      <c r="A776" t="s">
        <v>517</v>
      </c>
      <c r="B776" s="62"/>
      <c r="C776" s="49">
        <v>40031.333333333336</v>
      </c>
      <c r="D776" s="47" t="e">
        <f>+VLOOKUP($B776,Hoja1!$A$1:$F$678,5,FALSE)</f>
        <v>#N/A</v>
      </c>
      <c r="E776" s="47">
        <f t="shared" si="22"/>
        <v>40031.333333333336</v>
      </c>
      <c r="F776" s="67">
        <f t="shared" si="23"/>
        <v>40031.333333333336</v>
      </c>
    </row>
    <row r="777" spans="1:6">
      <c r="A777" t="s">
        <v>518</v>
      </c>
      <c r="B777" s="62"/>
      <c r="C777" s="49">
        <v>40031.333333333336</v>
      </c>
      <c r="D777" s="47" t="e">
        <f>+VLOOKUP($B777,Hoja1!$A$1:$F$678,5,FALSE)</f>
        <v>#N/A</v>
      </c>
      <c r="E777" s="47">
        <f t="shared" ref="E777:E840" si="24">+IFERROR(D777,C777)</f>
        <v>40031.333333333336</v>
      </c>
      <c r="F777" s="67">
        <f t="shared" si="23"/>
        <v>40031.333333333336</v>
      </c>
    </row>
    <row r="778" spans="1:6">
      <c r="A778" t="s">
        <v>519</v>
      </c>
      <c r="B778" s="62"/>
      <c r="C778" s="49">
        <v>40031.333333333336</v>
      </c>
      <c r="D778" s="47" t="e">
        <f>+VLOOKUP($B778,Hoja1!$A$1:$F$678,5,FALSE)</f>
        <v>#N/A</v>
      </c>
      <c r="E778" s="47">
        <f t="shared" si="24"/>
        <v>40031.333333333336</v>
      </c>
      <c r="F778" s="67">
        <f t="shared" ref="F778:F841" si="25">+IF(E778&gt;0,E778,"-")</f>
        <v>40031.333333333336</v>
      </c>
    </row>
    <row r="779" spans="1:6">
      <c r="A779" t="s">
        <v>520</v>
      </c>
      <c r="B779" s="62"/>
      <c r="C779" s="49">
        <v>40031.333333333336</v>
      </c>
      <c r="D779" s="47" t="e">
        <f>+VLOOKUP($B779,Hoja1!$A$1:$F$678,5,FALSE)</f>
        <v>#N/A</v>
      </c>
      <c r="E779" s="47">
        <f t="shared" si="24"/>
        <v>40031.333333333336</v>
      </c>
      <c r="F779" s="67">
        <f t="shared" si="25"/>
        <v>40031.333333333336</v>
      </c>
    </row>
    <row r="780" spans="1:6">
      <c r="A780">
        <v>0</v>
      </c>
      <c r="B780" s="20"/>
      <c r="C780" s="42"/>
      <c r="D780" s="47" t="e">
        <f>+VLOOKUP($B780,Hoja1!$A$1:$F$678,5,FALSE)</f>
        <v>#N/A</v>
      </c>
      <c r="E780" s="47">
        <f t="shared" si="24"/>
        <v>0</v>
      </c>
      <c r="F780" s="67" t="str">
        <f t="shared" si="25"/>
        <v>-</v>
      </c>
    </row>
    <row r="781" spans="1:6" ht="17.25" thickBot="1">
      <c r="A781">
        <v>0</v>
      </c>
      <c r="B781" s="39"/>
      <c r="C781" s="43"/>
      <c r="D781" s="47" t="e">
        <f>+VLOOKUP($B781,Hoja1!$A$1:$F$678,5,FALSE)</f>
        <v>#N/A</v>
      </c>
      <c r="E781" s="47">
        <f t="shared" si="24"/>
        <v>0</v>
      </c>
      <c r="F781" s="67" t="str">
        <f t="shared" si="25"/>
        <v>-</v>
      </c>
    </row>
    <row r="782" spans="1:6" ht="17.25" thickBot="1">
      <c r="A782">
        <v>0</v>
      </c>
      <c r="B782" s="63"/>
      <c r="C782" s="11"/>
      <c r="D782" s="47" t="e">
        <f>+VLOOKUP($B782,Hoja1!$A$1:$F$678,5,FALSE)</f>
        <v>#N/A</v>
      </c>
      <c r="E782" s="47">
        <f t="shared" si="24"/>
        <v>0</v>
      </c>
      <c r="F782" s="67" t="str">
        <f t="shared" si="25"/>
        <v>-</v>
      </c>
    </row>
    <row r="783" spans="1:6">
      <c r="A783">
        <v>0</v>
      </c>
      <c r="B783" s="32"/>
      <c r="C783" s="41"/>
      <c r="D783" s="47" t="e">
        <f>+VLOOKUP($B783,Hoja1!$A$1:$F$678,5,FALSE)</f>
        <v>#N/A</v>
      </c>
      <c r="E783" s="47">
        <f t="shared" si="24"/>
        <v>0</v>
      </c>
      <c r="F783" s="67" t="str">
        <f t="shared" si="25"/>
        <v>-</v>
      </c>
    </row>
    <row r="784" spans="1:6">
      <c r="A784">
        <v>0</v>
      </c>
      <c r="B784" s="21"/>
      <c r="C784" s="42"/>
      <c r="D784" s="47" t="e">
        <f>+VLOOKUP($B784,Hoja1!$A$1:$F$678,5,FALSE)</f>
        <v>#N/A</v>
      </c>
      <c r="E784" s="47">
        <f t="shared" si="24"/>
        <v>0</v>
      </c>
      <c r="F784" s="67" t="str">
        <f t="shared" si="25"/>
        <v>-</v>
      </c>
    </row>
    <row r="785" spans="1:6">
      <c r="A785">
        <v>0</v>
      </c>
      <c r="B785" s="21"/>
      <c r="C785" s="42"/>
      <c r="D785" s="47" t="e">
        <f>+VLOOKUP($B785,Hoja1!$A$1:$F$678,5,FALSE)</f>
        <v>#N/A</v>
      </c>
      <c r="E785" s="47">
        <f t="shared" si="24"/>
        <v>0</v>
      </c>
      <c r="F785" s="67" t="str">
        <f t="shared" si="25"/>
        <v>-</v>
      </c>
    </row>
    <row r="786" spans="1:6">
      <c r="A786">
        <v>0</v>
      </c>
      <c r="B786" s="21"/>
      <c r="C786" s="42"/>
      <c r="D786" s="47" t="e">
        <f>+VLOOKUP($B786,Hoja1!$A$1:$F$678,5,FALSE)</f>
        <v>#N/A</v>
      </c>
      <c r="E786" s="47">
        <f t="shared" si="24"/>
        <v>0</v>
      </c>
      <c r="F786" s="67" t="str">
        <f t="shared" si="25"/>
        <v>-</v>
      </c>
    </row>
    <row r="787" spans="1:6" ht="17.25" thickBot="1">
      <c r="A787">
        <v>0</v>
      </c>
      <c r="B787" s="21"/>
      <c r="C787" s="43"/>
      <c r="D787" s="47" t="e">
        <f>+VLOOKUP($B787,Hoja1!$A$1:$F$678,5,FALSE)</f>
        <v>#N/A</v>
      </c>
      <c r="E787" s="47">
        <f t="shared" si="24"/>
        <v>0</v>
      </c>
      <c r="F787" s="67" t="str">
        <f t="shared" si="25"/>
        <v>-</v>
      </c>
    </row>
    <row r="788" spans="1:6" ht="17.25" thickBot="1">
      <c r="A788">
        <v>0</v>
      </c>
      <c r="B788" s="63"/>
      <c r="C788" s="11"/>
      <c r="D788" s="47" t="e">
        <f>+VLOOKUP($B788,Hoja1!$A$1:$F$678,5,FALSE)</f>
        <v>#N/A</v>
      </c>
      <c r="E788" s="47">
        <f t="shared" si="24"/>
        <v>0</v>
      </c>
      <c r="F788" s="67" t="str">
        <f t="shared" si="25"/>
        <v>-</v>
      </c>
    </row>
    <row r="789" spans="1:6">
      <c r="A789" t="s">
        <v>521</v>
      </c>
      <c r="B789" s="62"/>
      <c r="C789" s="48">
        <v>39895.333333333336</v>
      </c>
      <c r="D789" s="47" t="e">
        <f>+VLOOKUP($B789,Hoja1!$A$1:$F$678,5,FALSE)</f>
        <v>#N/A</v>
      </c>
      <c r="E789" s="47">
        <f t="shared" si="24"/>
        <v>39895.333333333336</v>
      </c>
      <c r="F789" s="67">
        <f t="shared" si="25"/>
        <v>39895.333333333336</v>
      </c>
    </row>
    <row r="790" spans="1:6">
      <c r="A790" t="s">
        <v>522</v>
      </c>
      <c r="B790" s="62"/>
      <c r="C790" s="49">
        <v>39895.333333333336</v>
      </c>
      <c r="D790" s="47" t="e">
        <f>+VLOOKUP($B790,Hoja1!$A$1:$F$678,5,FALSE)</f>
        <v>#N/A</v>
      </c>
      <c r="E790" s="47">
        <f t="shared" si="24"/>
        <v>39895.333333333336</v>
      </c>
      <c r="F790" s="67">
        <f t="shared" si="25"/>
        <v>39895.333333333336</v>
      </c>
    </row>
    <row r="791" spans="1:6">
      <c r="A791" t="s">
        <v>523</v>
      </c>
      <c r="B791" s="62"/>
      <c r="C791" s="49">
        <v>40031.333333333336</v>
      </c>
      <c r="D791" s="47" t="e">
        <f>+VLOOKUP($B791,Hoja1!$A$1:$F$678,5,FALSE)</f>
        <v>#N/A</v>
      </c>
      <c r="E791" s="47">
        <f t="shared" si="24"/>
        <v>40031.333333333336</v>
      </c>
      <c r="F791" s="67">
        <f t="shared" si="25"/>
        <v>40031.333333333336</v>
      </c>
    </row>
    <row r="792" spans="1:6">
      <c r="A792" t="s">
        <v>524</v>
      </c>
      <c r="B792" s="62"/>
      <c r="C792" s="49">
        <v>40031.333333333336</v>
      </c>
      <c r="D792" s="47" t="e">
        <f>+VLOOKUP($B792,Hoja1!$A$1:$F$678,5,FALSE)</f>
        <v>#N/A</v>
      </c>
      <c r="E792" s="47">
        <f t="shared" si="24"/>
        <v>40031.333333333336</v>
      </c>
      <c r="F792" s="67">
        <f t="shared" si="25"/>
        <v>40031.333333333336</v>
      </c>
    </row>
    <row r="793" spans="1:6">
      <c r="A793" t="s">
        <v>525</v>
      </c>
      <c r="B793" s="62"/>
      <c r="C793" s="49">
        <v>40031.333333333336</v>
      </c>
      <c r="D793" s="47" t="e">
        <f>+VLOOKUP($B793,Hoja1!$A$1:$F$678,5,FALSE)</f>
        <v>#N/A</v>
      </c>
      <c r="E793" s="47">
        <f t="shared" si="24"/>
        <v>40031.333333333336</v>
      </c>
      <c r="F793" s="67">
        <f t="shared" si="25"/>
        <v>40031.333333333336</v>
      </c>
    </row>
    <row r="794" spans="1:6">
      <c r="A794" t="s">
        <v>526</v>
      </c>
      <c r="B794" s="62"/>
      <c r="C794" s="49">
        <v>40031.333333333336</v>
      </c>
      <c r="D794" s="47" t="e">
        <f>+VLOOKUP($B794,Hoja1!$A$1:$F$678,5,FALSE)</f>
        <v>#N/A</v>
      </c>
      <c r="E794" s="47">
        <f t="shared" si="24"/>
        <v>40031.333333333336</v>
      </c>
      <c r="F794" s="67">
        <f t="shared" si="25"/>
        <v>40031.333333333336</v>
      </c>
    </row>
    <row r="795" spans="1:6">
      <c r="A795" t="s">
        <v>527</v>
      </c>
      <c r="B795" s="62"/>
      <c r="C795" s="49">
        <v>40031.333333333336</v>
      </c>
      <c r="D795" s="47" t="e">
        <f>+VLOOKUP($B795,Hoja1!$A$1:$F$678,5,FALSE)</f>
        <v>#N/A</v>
      </c>
      <c r="E795" s="47">
        <f t="shared" si="24"/>
        <v>40031.333333333336</v>
      </c>
      <c r="F795" s="67">
        <f t="shared" si="25"/>
        <v>40031.333333333336</v>
      </c>
    </row>
    <row r="796" spans="1:6">
      <c r="A796" t="s">
        <v>528</v>
      </c>
      <c r="B796" s="62"/>
      <c r="C796" s="49">
        <v>40031.333333333336</v>
      </c>
      <c r="D796" s="47" t="e">
        <f>+VLOOKUP($B796,Hoja1!$A$1:$F$678,5,FALSE)</f>
        <v>#N/A</v>
      </c>
      <c r="E796" s="47">
        <f t="shared" si="24"/>
        <v>40031.333333333336</v>
      </c>
      <c r="F796" s="67">
        <f t="shared" si="25"/>
        <v>40031.333333333336</v>
      </c>
    </row>
    <row r="797" spans="1:6">
      <c r="A797" t="s">
        <v>529</v>
      </c>
      <c r="B797" s="62"/>
      <c r="C797" s="49">
        <v>40031.333333333336</v>
      </c>
      <c r="D797" s="47" t="e">
        <f>+VLOOKUP($B797,Hoja1!$A$1:$F$678,5,FALSE)</f>
        <v>#N/A</v>
      </c>
      <c r="E797" s="47">
        <f t="shared" si="24"/>
        <v>40031.333333333336</v>
      </c>
      <c r="F797" s="67">
        <f t="shared" si="25"/>
        <v>40031.333333333336</v>
      </c>
    </row>
    <row r="798" spans="1:6">
      <c r="A798" t="s">
        <v>530</v>
      </c>
      <c r="B798" s="62"/>
      <c r="C798" s="49">
        <v>40031.333333333336</v>
      </c>
      <c r="D798" s="47" t="e">
        <f>+VLOOKUP($B798,Hoja1!$A$1:$F$678,5,FALSE)</f>
        <v>#N/A</v>
      </c>
      <c r="E798" s="47">
        <f t="shared" si="24"/>
        <v>40031.333333333336</v>
      </c>
      <c r="F798" s="67">
        <f t="shared" si="25"/>
        <v>40031.333333333336</v>
      </c>
    </row>
    <row r="799" spans="1:6">
      <c r="A799" t="s">
        <v>531</v>
      </c>
      <c r="B799" s="62"/>
      <c r="C799" s="49">
        <v>40031.333333333336</v>
      </c>
      <c r="D799" s="47" t="e">
        <f>+VLOOKUP($B799,Hoja1!$A$1:$F$678,5,FALSE)</f>
        <v>#N/A</v>
      </c>
      <c r="E799" s="47">
        <f t="shared" si="24"/>
        <v>40031.333333333336</v>
      </c>
      <c r="F799" s="67">
        <f t="shared" si="25"/>
        <v>40031.333333333336</v>
      </c>
    </row>
    <row r="800" spans="1:6">
      <c r="A800" t="s">
        <v>532</v>
      </c>
      <c r="B800" s="62"/>
      <c r="C800" s="49">
        <v>40031.333333333336</v>
      </c>
      <c r="D800" s="47" t="e">
        <f>+VLOOKUP($B800,Hoja1!$A$1:$F$678,5,FALSE)</f>
        <v>#N/A</v>
      </c>
      <c r="E800" s="47">
        <f t="shared" si="24"/>
        <v>40031.333333333336</v>
      </c>
      <c r="F800" s="67">
        <f t="shared" si="25"/>
        <v>40031.333333333336</v>
      </c>
    </row>
    <row r="801" spans="1:6">
      <c r="A801" t="s">
        <v>533</v>
      </c>
      <c r="B801" s="62"/>
      <c r="C801" s="49">
        <v>40031.333333333336</v>
      </c>
      <c r="D801" s="47" t="e">
        <f>+VLOOKUP($B801,Hoja1!$A$1:$F$678,5,FALSE)</f>
        <v>#N/A</v>
      </c>
      <c r="E801" s="47">
        <f t="shared" si="24"/>
        <v>40031.333333333336</v>
      </c>
      <c r="F801" s="67">
        <f t="shared" si="25"/>
        <v>40031.333333333336</v>
      </c>
    </row>
    <row r="802" spans="1:6">
      <c r="A802">
        <v>0</v>
      </c>
      <c r="B802" s="20"/>
      <c r="C802" s="42"/>
      <c r="D802" s="47" t="e">
        <f>+VLOOKUP($B802,Hoja1!$A$1:$F$678,5,FALSE)</f>
        <v>#N/A</v>
      </c>
      <c r="E802" s="47">
        <f t="shared" si="24"/>
        <v>0</v>
      </c>
      <c r="F802" s="67" t="str">
        <f t="shared" si="25"/>
        <v>-</v>
      </c>
    </row>
    <row r="803" spans="1:6" ht="17.25" thickBot="1">
      <c r="A803">
        <v>0</v>
      </c>
      <c r="B803" s="39"/>
      <c r="C803" s="43"/>
      <c r="D803" s="47" t="e">
        <f>+VLOOKUP($B803,Hoja1!$A$1:$F$678,5,FALSE)</f>
        <v>#N/A</v>
      </c>
      <c r="E803" s="47">
        <f t="shared" si="24"/>
        <v>0</v>
      </c>
      <c r="F803" s="67" t="str">
        <f t="shared" si="25"/>
        <v>-</v>
      </c>
    </row>
    <row r="804" spans="1:6" ht="17.25" thickBot="1">
      <c r="A804">
        <v>0</v>
      </c>
      <c r="B804" s="63"/>
      <c r="C804" s="11"/>
      <c r="D804" s="47" t="e">
        <f>+VLOOKUP($B804,Hoja1!$A$1:$F$678,5,FALSE)</f>
        <v>#N/A</v>
      </c>
      <c r="E804" s="47">
        <f t="shared" si="24"/>
        <v>0</v>
      </c>
      <c r="F804" s="67" t="str">
        <f t="shared" si="25"/>
        <v>-</v>
      </c>
    </row>
    <row r="805" spans="1:6">
      <c r="A805">
        <v>0</v>
      </c>
      <c r="B805" s="31"/>
      <c r="C805" s="41"/>
      <c r="D805" s="47" t="e">
        <f>+VLOOKUP($B805,Hoja1!$A$1:$F$678,5,FALSE)</f>
        <v>#N/A</v>
      </c>
      <c r="E805" s="47">
        <f t="shared" si="24"/>
        <v>0</v>
      </c>
      <c r="F805" s="67" t="str">
        <f t="shared" si="25"/>
        <v>-</v>
      </c>
    </row>
    <row r="806" spans="1:6">
      <c r="A806">
        <v>0</v>
      </c>
      <c r="B806" s="20"/>
      <c r="C806" s="42"/>
      <c r="D806" s="47" t="e">
        <f>+VLOOKUP($B806,Hoja1!$A$1:$F$678,5,FALSE)</f>
        <v>#N/A</v>
      </c>
      <c r="E806" s="47">
        <f t="shared" si="24"/>
        <v>0</v>
      </c>
      <c r="F806" s="67" t="str">
        <f t="shared" si="25"/>
        <v>-</v>
      </c>
    </row>
    <row r="807" spans="1:6">
      <c r="A807">
        <v>0</v>
      </c>
      <c r="B807" s="20"/>
      <c r="C807" s="42"/>
      <c r="D807" s="47" t="e">
        <f>+VLOOKUP($B807,Hoja1!$A$1:$F$678,5,FALSE)</f>
        <v>#N/A</v>
      </c>
      <c r="E807" s="47">
        <f t="shared" si="24"/>
        <v>0</v>
      </c>
      <c r="F807" s="67" t="str">
        <f t="shared" si="25"/>
        <v>-</v>
      </c>
    </row>
    <row r="808" spans="1:6">
      <c r="A808">
        <v>0</v>
      </c>
      <c r="B808" s="20"/>
      <c r="C808" s="42"/>
      <c r="D808" s="47" t="e">
        <f>+VLOOKUP($B808,Hoja1!$A$1:$F$678,5,FALSE)</f>
        <v>#N/A</v>
      </c>
      <c r="E808" s="47">
        <f t="shared" si="24"/>
        <v>0</v>
      </c>
      <c r="F808" s="67" t="str">
        <f t="shared" si="25"/>
        <v>-</v>
      </c>
    </row>
    <row r="809" spans="1:6">
      <c r="A809">
        <v>0</v>
      </c>
      <c r="B809" s="20"/>
      <c r="C809" s="42"/>
      <c r="D809" s="47" t="e">
        <f>+VLOOKUP($B809,Hoja1!$A$1:$F$678,5,FALSE)</f>
        <v>#N/A</v>
      </c>
      <c r="E809" s="47">
        <f t="shared" si="24"/>
        <v>0</v>
      </c>
      <c r="F809" s="67" t="str">
        <f t="shared" si="25"/>
        <v>-</v>
      </c>
    </row>
    <row r="810" spans="1:6">
      <c r="A810">
        <v>0</v>
      </c>
      <c r="B810" s="20"/>
      <c r="C810" s="42"/>
      <c r="D810" s="47" t="e">
        <f>+VLOOKUP($B810,Hoja1!$A$1:$F$678,5,FALSE)</f>
        <v>#N/A</v>
      </c>
      <c r="E810" s="47">
        <f t="shared" si="24"/>
        <v>0</v>
      </c>
      <c r="F810" s="67" t="str">
        <f t="shared" si="25"/>
        <v>-</v>
      </c>
    </row>
    <row r="811" spans="1:6">
      <c r="A811">
        <v>0</v>
      </c>
      <c r="B811" s="20"/>
      <c r="C811" s="42"/>
      <c r="D811" s="47" t="e">
        <f>+VLOOKUP($B811,Hoja1!$A$1:$F$678,5,FALSE)</f>
        <v>#N/A</v>
      </c>
      <c r="E811" s="47">
        <f t="shared" si="24"/>
        <v>0</v>
      </c>
      <c r="F811" s="67" t="str">
        <f t="shared" si="25"/>
        <v>-</v>
      </c>
    </row>
    <row r="812" spans="1:6">
      <c r="A812">
        <v>0</v>
      </c>
      <c r="B812" s="20"/>
      <c r="C812" s="42"/>
      <c r="D812" s="47" t="e">
        <f>+VLOOKUP($B812,Hoja1!$A$1:$F$678,5,FALSE)</f>
        <v>#N/A</v>
      </c>
      <c r="E812" s="47">
        <f t="shared" si="24"/>
        <v>0</v>
      </c>
      <c r="F812" s="67" t="str">
        <f t="shared" si="25"/>
        <v>-</v>
      </c>
    </row>
    <row r="813" spans="1:6" ht="17.25" thickBot="1">
      <c r="A813">
        <v>0</v>
      </c>
      <c r="B813" s="39"/>
      <c r="C813" s="43"/>
      <c r="D813" s="47" t="e">
        <f>+VLOOKUP($B813,Hoja1!$A$1:$F$678,5,FALSE)</f>
        <v>#N/A</v>
      </c>
      <c r="E813" s="47">
        <f t="shared" si="24"/>
        <v>0</v>
      </c>
      <c r="F813" s="67" t="str">
        <f t="shared" si="25"/>
        <v>-</v>
      </c>
    </row>
    <row r="814" spans="1:6" ht="17.25" thickBot="1">
      <c r="A814">
        <v>0</v>
      </c>
      <c r="B814" s="63"/>
      <c r="C814" s="11"/>
      <c r="D814" s="47" t="e">
        <f>+VLOOKUP($B814,Hoja1!$A$1:$F$678,5,FALSE)</f>
        <v>#N/A</v>
      </c>
      <c r="E814" s="47">
        <f t="shared" si="24"/>
        <v>0</v>
      </c>
      <c r="F814" s="67" t="str">
        <f t="shared" si="25"/>
        <v>-</v>
      </c>
    </row>
    <row r="815" spans="1:6">
      <c r="A815">
        <v>0</v>
      </c>
      <c r="B815" s="19"/>
      <c r="C815" s="41"/>
      <c r="D815" s="47" t="e">
        <f>+VLOOKUP($B815,Hoja1!$A$1:$F$678,5,FALSE)</f>
        <v>#N/A</v>
      </c>
      <c r="E815" s="47">
        <f t="shared" si="24"/>
        <v>0</v>
      </c>
      <c r="F815" s="67" t="str">
        <f t="shared" si="25"/>
        <v>-</v>
      </c>
    </row>
    <row r="816" spans="1:6" ht="17.25" thickBot="1">
      <c r="A816">
        <v>0</v>
      </c>
      <c r="B816" s="39"/>
      <c r="C816" s="43"/>
      <c r="D816" s="47" t="e">
        <f>+VLOOKUP($B816,Hoja1!$A$1:$F$678,5,FALSE)</f>
        <v>#N/A</v>
      </c>
      <c r="E816" s="47">
        <f t="shared" si="24"/>
        <v>0</v>
      </c>
      <c r="F816" s="67" t="str">
        <f t="shared" si="25"/>
        <v>-</v>
      </c>
    </row>
    <row r="817" spans="1:6" ht="17.25" thickBot="1">
      <c r="A817">
        <v>0</v>
      </c>
      <c r="B817" s="63"/>
      <c r="C817" s="11"/>
      <c r="D817" s="47" t="e">
        <f>+VLOOKUP($B817,Hoja1!$A$1:$F$678,5,FALSE)</f>
        <v>#N/A</v>
      </c>
      <c r="E817" s="47">
        <f t="shared" si="24"/>
        <v>0</v>
      </c>
      <c r="F817" s="67" t="str">
        <f t="shared" si="25"/>
        <v>-</v>
      </c>
    </row>
    <row r="818" spans="1:6" ht="17.25" thickBot="1">
      <c r="A818">
        <v>0</v>
      </c>
      <c r="B818" s="14"/>
      <c r="C818" s="12"/>
      <c r="D818" s="47" t="e">
        <f>+VLOOKUP($B818,Hoja1!$A$1:$F$678,5,FALSE)</f>
        <v>#N/A</v>
      </c>
      <c r="E818" s="47">
        <f t="shared" si="24"/>
        <v>0</v>
      </c>
      <c r="F818" s="67" t="str">
        <f t="shared" si="25"/>
        <v>-</v>
      </c>
    </row>
    <row r="819" spans="1:6" ht="17.25" thickBot="1">
      <c r="A819">
        <v>0</v>
      </c>
      <c r="B819" s="17"/>
      <c r="C819" s="10"/>
      <c r="D819" s="47" t="e">
        <f>+VLOOKUP($B819,Hoja1!$A$1:$F$678,5,FALSE)</f>
        <v>#N/A</v>
      </c>
      <c r="E819" s="47">
        <f t="shared" si="24"/>
        <v>0</v>
      </c>
      <c r="F819" s="67" t="str">
        <f t="shared" si="25"/>
        <v>-</v>
      </c>
    </row>
    <row r="820" spans="1:6" ht="17.25" thickBot="1">
      <c r="A820">
        <v>0</v>
      </c>
      <c r="B820" s="60"/>
      <c r="C820" s="6"/>
      <c r="D820" s="47" t="e">
        <f>+VLOOKUP($B820,Hoja1!$A$1:$F$678,5,FALSE)</f>
        <v>#N/A</v>
      </c>
      <c r="E820" s="47">
        <f t="shared" si="24"/>
        <v>0</v>
      </c>
      <c r="F820" s="67" t="str">
        <f t="shared" si="25"/>
        <v>-</v>
      </c>
    </row>
    <row r="821" spans="1:6">
      <c r="A821" t="s">
        <v>534</v>
      </c>
      <c r="B821" s="62"/>
      <c r="C821" s="48">
        <v>40092.333333333336</v>
      </c>
      <c r="D821" s="47" t="e">
        <f>+VLOOKUP($B821,Hoja1!$A$1:$F$678,5,FALSE)</f>
        <v>#N/A</v>
      </c>
      <c r="E821" s="47">
        <f t="shared" si="24"/>
        <v>40092.333333333336</v>
      </c>
      <c r="F821" s="67">
        <f t="shared" si="25"/>
        <v>40092.333333333336</v>
      </c>
    </row>
    <row r="822" spans="1:6">
      <c r="A822" t="s">
        <v>535</v>
      </c>
      <c r="B822" s="62"/>
      <c r="C822" s="49">
        <v>40092.333333333336</v>
      </c>
      <c r="D822" s="47" t="e">
        <f>+VLOOKUP($B822,Hoja1!$A$1:$F$678,5,FALSE)</f>
        <v>#N/A</v>
      </c>
      <c r="E822" s="47">
        <f t="shared" si="24"/>
        <v>40092.333333333336</v>
      </c>
      <c r="F822" s="67">
        <f t="shared" si="25"/>
        <v>40092.333333333336</v>
      </c>
    </row>
    <row r="823" spans="1:6">
      <c r="A823" t="s">
        <v>536</v>
      </c>
      <c r="B823" s="62"/>
      <c r="C823" s="49">
        <v>40092.333333333336</v>
      </c>
      <c r="D823" s="47" t="e">
        <f>+VLOOKUP($B823,Hoja1!$A$1:$F$678,5,FALSE)</f>
        <v>#N/A</v>
      </c>
      <c r="E823" s="47">
        <f t="shared" si="24"/>
        <v>40092.333333333336</v>
      </c>
      <c r="F823" s="67">
        <f t="shared" si="25"/>
        <v>40092.333333333336</v>
      </c>
    </row>
    <row r="824" spans="1:6">
      <c r="A824" t="s">
        <v>537</v>
      </c>
      <c r="B824" s="62"/>
      <c r="C824" s="49">
        <v>40092.333333333336</v>
      </c>
      <c r="D824" s="47" t="e">
        <f>+VLOOKUP($B824,Hoja1!$A$1:$F$678,5,FALSE)</f>
        <v>#N/A</v>
      </c>
      <c r="E824" s="47">
        <f t="shared" si="24"/>
        <v>40092.333333333336</v>
      </c>
      <c r="F824" s="67">
        <f t="shared" si="25"/>
        <v>40092.333333333336</v>
      </c>
    </row>
    <row r="825" spans="1:6">
      <c r="A825" t="s">
        <v>538</v>
      </c>
      <c r="B825" s="62"/>
      <c r="C825" s="49">
        <v>40092.333333333336</v>
      </c>
      <c r="D825" s="47" t="e">
        <f>+VLOOKUP($B825,Hoja1!$A$1:$F$678,5,FALSE)</f>
        <v>#N/A</v>
      </c>
      <c r="E825" s="47">
        <f t="shared" si="24"/>
        <v>40092.333333333336</v>
      </c>
      <c r="F825" s="67">
        <f t="shared" si="25"/>
        <v>40092.333333333336</v>
      </c>
    </row>
    <row r="826" spans="1:6">
      <c r="A826" t="s">
        <v>539</v>
      </c>
      <c r="B826" s="62"/>
      <c r="C826" s="49">
        <v>40092.333333333336</v>
      </c>
      <c r="D826" s="47" t="e">
        <f>+VLOOKUP($B826,Hoja1!$A$1:$F$678,5,FALSE)</f>
        <v>#N/A</v>
      </c>
      <c r="E826" s="47">
        <f t="shared" si="24"/>
        <v>40092.333333333336</v>
      </c>
      <c r="F826" s="67">
        <f t="shared" si="25"/>
        <v>40092.333333333336</v>
      </c>
    </row>
    <row r="827" spans="1:6">
      <c r="A827" t="s">
        <v>540</v>
      </c>
      <c r="B827" s="62"/>
      <c r="C827" s="49">
        <v>40113.333333333336</v>
      </c>
      <c r="D827" s="47" t="e">
        <f>+VLOOKUP($B827,Hoja1!$A$1:$F$678,5,FALSE)</f>
        <v>#N/A</v>
      </c>
      <c r="E827" s="47">
        <f t="shared" si="24"/>
        <v>40113.333333333336</v>
      </c>
      <c r="F827" s="67">
        <f t="shared" si="25"/>
        <v>40113.333333333336</v>
      </c>
    </row>
    <row r="828" spans="1:6">
      <c r="A828" t="s">
        <v>541</v>
      </c>
      <c r="B828" s="62"/>
      <c r="C828" s="49">
        <v>40113.333333333336</v>
      </c>
      <c r="D828" s="47" t="e">
        <f>+VLOOKUP($B828,Hoja1!$A$1:$F$678,5,FALSE)</f>
        <v>#N/A</v>
      </c>
      <c r="E828" s="47">
        <f t="shared" si="24"/>
        <v>40113.333333333336</v>
      </c>
      <c r="F828" s="67">
        <f t="shared" si="25"/>
        <v>40113.333333333336</v>
      </c>
    </row>
    <row r="829" spans="1:6">
      <c r="A829" t="s">
        <v>542</v>
      </c>
      <c r="B829" s="62"/>
      <c r="C829" s="49">
        <v>40113.333333333336</v>
      </c>
      <c r="D829" s="47" t="e">
        <f>+VLOOKUP($B829,Hoja1!$A$1:$F$678,5,FALSE)</f>
        <v>#N/A</v>
      </c>
      <c r="E829" s="47">
        <f t="shared" si="24"/>
        <v>40113.333333333336</v>
      </c>
      <c r="F829" s="67">
        <f t="shared" si="25"/>
        <v>40113.333333333336</v>
      </c>
    </row>
    <row r="830" spans="1:6">
      <c r="A830" t="s">
        <v>543</v>
      </c>
      <c r="B830" s="62"/>
      <c r="C830" s="49">
        <v>40113.333333333336</v>
      </c>
      <c r="D830" s="47" t="e">
        <f>+VLOOKUP($B830,Hoja1!$A$1:$F$678,5,FALSE)</f>
        <v>#N/A</v>
      </c>
      <c r="E830" s="47">
        <f t="shared" si="24"/>
        <v>40113.333333333336</v>
      </c>
      <c r="F830" s="67">
        <f t="shared" si="25"/>
        <v>40113.333333333336</v>
      </c>
    </row>
    <row r="831" spans="1:6">
      <c r="A831" t="s">
        <v>544</v>
      </c>
      <c r="B831" s="62"/>
      <c r="C831" s="49">
        <v>40113.333333333336</v>
      </c>
      <c r="D831" s="47" t="e">
        <f>+VLOOKUP($B831,Hoja1!$A$1:$F$678,5,FALSE)</f>
        <v>#N/A</v>
      </c>
      <c r="E831" s="47">
        <f t="shared" si="24"/>
        <v>40113.333333333336</v>
      </c>
      <c r="F831" s="67">
        <f t="shared" si="25"/>
        <v>40113.333333333336</v>
      </c>
    </row>
    <row r="832" spans="1:6">
      <c r="A832" t="s">
        <v>545</v>
      </c>
      <c r="B832" s="62"/>
      <c r="C832" s="49">
        <v>40113.333333333336</v>
      </c>
      <c r="D832" s="47" t="e">
        <f>+VLOOKUP($B832,Hoja1!$A$1:$F$678,5,FALSE)</f>
        <v>#N/A</v>
      </c>
      <c r="E832" s="47">
        <f t="shared" si="24"/>
        <v>40113.333333333336</v>
      </c>
      <c r="F832" s="67">
        <f t="shared" si="25"/>
        <v>40113.333333333336</v>
      </c>
    </row>
    <row r="833" spans="1:6">
      <c r="A833" t="s">
        <v>546</v>
      </c>
      <c r="B833" s="62"/>
      <c r="C833" s="49">
        <v>40113.333333333336</v>
      </c>
      <c r="D833" s="47" t="e">
        <f>+VLOOKUP($B833,Hoja1!$A$1:$F$678,5,FALSE)</f>
        <v>#N/A</v>
      </c>
      <c r="E833" s="47">
        <f t="shared" si="24"/>
        <v>40113.333333333336</v>
      </c>
      <c r="F833" s="67">
        <f t="shared" si="25"/>
        <v>40113.333333333336</v>
      </c>
    </row>
    <row r="834" spans="1:6">
      <c r="A834" t="s">
        <v>547</v>
      </c>
      <c r="B834" s="62"/>
      <c r="C834" s="49">
        <v>40113.333333333336</v>
      </c>
      <c r="D834" s="47" t="e">
        <f>+VLOOKUP($B834,Hoja1!$A$1:$F$678,5,FALSE)</f>
        <v>#N/A</v>
      </c>
      <c r="E834" s="47">
        <f t="shared" si="24"/>
        <v>40113.333333333336</v>
      </c>
      <c r="F834" s="67">
        <f t="shared" si="25"/>
        <v>40113.333333333336</v>
      </c>
    </row>
    <row r="835" spans="1:6">
      <c r="A835" t="s">
        <v>548</v>
      </c>
      <c r="B835" s="62"/>
      <c r="C835" s="49">
        <v>40113.333333333336</v>
      </c>
      <c r="D835" s="47" t="e">
        <f>+VLOOKUP($B835,Hoja1!$A$1:$F$678,5,FALSE)</f>
        <v>#N/A</v>
      </c>
      <c r="E835" s="47">
        <f t="shared" si="24"/>
        <v>40113.333333333336</v>
      </c>
      <c r="F835" s="67">
        <f t="shared" si="25"/>
        <v>40113.333333333336</v>
      </c>
    </row>
    <row r="836" spans="1:6">
      <c r="A836" t="s">
        <v>549</v>
      </c>
      <c r="B836" s="62"/>
      <c r="C836" s="49">
        <v>40113.333333333336</v>
      </c>
      <c r="D836" s="47" t="e">
        <f>+VLOOKUP($B836,Hoja1!$A$1:$F$678,5,FALSE)</f>
        <v>#N/A</v>
      </c>
      <c r="E836" s="47">
        <f t="shared" si="24"/>
        <v>40113.333333333336</v>
      </c>
      <c r="F836" s="67">
        <f t="shared" si="25"/>
        <v>40113.333333333336</v>
      </c>
    </row>
    <row r="837" spans="1:6">
      <c r="A837" t="s">
        <v>550</v>
      </c>
      <c r="B837" s="62"/>
      <c r="C837" s="49">
        <v>40134.333333333336</v>
      </c>
      <c r="D837" s="47" t="e">
        <f>+VLOOKUP($B837,Hoja1!$A$1:$F$678,5,FALSE)</f>
        <v>#N/A</v>
      </c>
      <c r="E837" s="47">
        <f t="shared" si="24"/>
        <v>40134.333333333336</v>
      </c>
      <c r="F837" s="67">
        <f t="shared" si="25"/>
        <v>40134.333333333336</v>
      </c>
    </row>
    <row r="838" spans="1:6">
      <c r="A838" t="s">
        <v>551</v>
      </c>
      <c r="B838" s="62"/>
      <c r="C838" s="49">
        <v>40134.333333333336</v>
      </c>
      <c r="D838" s="47" t="e">
        <f>+VLOOKUP($B838,Hoja1!$A$1:$F$678,5,FALSE)</f>
        <v>#N/A</v>
      </c>
      <c r="E838" s="47">
        <f t="shared" si="24"/>
        <v>40134.333333333336</v>
      </c>
      <c r="F838" s="67">
        <f t="shared" si="25"/>
        <v>40134.333333333336</v>
      </c>
    </row>
    <row r="839" spans="1:6">
      <c r="A839" t="s">
        <v>552</v>
      </c>
      <c r="B839" s="62"/>
      <c r="C839" s="49">
        <v>40134.333333333336</v>
      </c>
      <c r="D839" s="47" t="e">
        <f>+VLOOKUP($B839,Hoja1!$A$1:$F$678,5,FALSE)</f>
        <v>#N/A</v>
      </c>
      <c r="E839" s="47">
        <f t="shared" si="24"/>
        <v>40134.333333333336</v>
      </c>
      <c r="F839" s="67">
        <f t="shared" si="25"/>
        <v>40134.333333333336</v>
      </c>
    </row>
    <row r="840" spans="1:6">
      <c r="A840" t="s">
        <v>553</v>
      </c>
      <c r="B840" s="62"/>
      <c r="C840" s="49">
        <v>40134.333333333336</v>
      </c>
      <c r="D840" s="47" t="e">
        <f>+VLOOKUP($B840,Hoja1!$A$1:$F$678,5,FALSE)</f>
        <v>#N/A</v>
      </c>
      <c r="E840" s="47">
        <f t="shared" si="24"/>
        <v>40134.333333333336</v>
      </c>
      <c r="F840" s="67">
        <f t="shared" si="25"/>
        <v>40134.333333333336</v>
      </c>
    </row>
    <row r="841" spans="1:6">
      <c r="A841" t="s">
        <v>554</v>
      </c>
      <c r="B841" s="62"/>
      <c r="C841" s="49">
        <v>40134.333333333336</v>
      </c>
      <c r="D841" s="47" t="e">
        <f>+VLOOKUP($B841,Hoja1!$A$1:$F$678,5,FALSE)</f>
        <v>#N/A</v>
      </c>
      <c r="E841" s="47">
        <f t="shared" ref="E841:E904" si="26">+IFERROR(D841,C841)</f>
        <v>40134.333333333336</v>
      </c>
      <c r="F841" s="67">
        <f t="shared" si="25"/>
        <v>40134.333333333336</v>
      </c>
    </row>
    <row r="842" spans="1:6">
      <c r="A842" t="s">
        <v>555</v>
      </c>
      <c r="B842" s="62"/>
      <c r="C842" s="49">
        <v>40134.333333333336</v>
      </c>
      <c r="D842" s="47" t="e">
        <f>+VLOOKUP($B842,Hoja1!$A$1:$F$678,5,FALSE)</f>
        <v>#N/A</v>
      </c>
      <c r="E842" s="47">
        <f t="shared" si="26"/>
        <v>40134.333333333336</v>
      </c>
      <c r="F842" s="67">
        <f t="shared" ref="F842:F905" si="27">+IF(E842&gt;0,E842,"-")</f>
        <v>40134.333333333336</v>
      </c>
    </row>
    <row r="843" spans="1:6">
      <c r="A843" t="s">
        <v>556</v>
      </c>
      <c r="B843" s="62"/>
      <c r="C843" s="49">
        <v>40134.333333333336</v>
      </c>
      <c r="D843" s="47" t="e">
        <f>+VLOOKUP($B843,Hoja1!$A$1:$F$678,5,FALSE)</f>
        <v>#N/A</v>
      </c>
      <c r="E843" s="47">
        <f t="shared" si="26"/>
        <v>40134.333333333336</v>
      </c>
      <c r="F843" s="67">
        <f t="shared" si="27"/>
        <v>40134.333333333336</v>
      </c>
    </row>
    <row r="844" spans="1:6">
      <c r="A844" t="s">
        <v>557</v>
      </c>
      <c r="B844" s="62"/>
      <c r="C844" s="49">
        <v>40134.333333333336</v>
      </c>
      <c r="D844" s="47" t="e">
        <f>+VLOOKUP($B844,Hoja1!$A$1:$F$678,5,FALSE)</f>
        <v>#N/A</v>
      </c>
      <c r="E844" s="47">
        <f t="shared" si="26"/>
        <v>40134.333333333336</v>
      </c>
      <c r="F844" s="67">
        <f t="shared" si="27"/>
        <v>40134.333333333336</v>
      </c>
    </row>
    <row r="845" spans="1:6">
      <c r="A845">
        <v>0</v>
      </c>
      <c r="B845" s="21"/>
      <c r="C845" s="42"/>
      <c r="D845" s="47" t="e">
        <f>+VLOOKUP($B845,Hoja1!$A$1:$F$678,5,FALSE)</f>
        <v>#N/A</v>
      </c>
      <c r="E845" s="47">
        <f t="shared" si="26"/>
        <v>0</v>
      </c>
      <c r="F845" s="67" t="str">
        <f t="shared" si="27"/>
        <v>-</v>
      </c>
    </row>
    <row r="846" spans="1:6">
      <c r="A846">
        <v>0</v>
      </c>
      <c r="B846" s="21"/>
      <c r="C846" s="42"/>
      <c r="D846" s="47" t="e">
        <f>+VLOOKUP($B846,Hoja1!$A$1:$F$678,5,FALSE)</f>
        <v>#N/A</v>
      </c>
      <c r="E846" s="47">
        <f t="shared" si="26"/>
        <v>0</v>
      </c>
      <c r="F846" s="67" t="str">
        <f t="shared" si="27"/>
        <v>-</v>
      </c>
    </row>
    <row r="847" spans="1:6">
      <c r="A847">
        <v>0</v>
      </c>
      <c r="B847" s="21"/>
      <c r="C847" s="42"/>
      <c r="D847" s="47" t="e">
        <f>+VLOOKUP($B847,Hoja1!$A$1:$F$678,5,FALSE)</f>
        <v>#N/A</v>
      </c>
      <c r="E847" s="47">
        <f t="shared" si="26"/>
        <v>0</v>
      </c>
      <c r="F847" s="67" t="str">
        <f t="shared" si="27"/>
        <v>-</v>
      </c>
    </row>
    <row r="848" spans="1:6" ht="17.25" thickBot="1">
      <c r="A848">
        <v>0</v>
      </c>
      <c r="B848" s="39"/>
      <c r="C848" s="43"/>
      <c r="D848" s="47" t="e">
        <f>+VLOOKUP($B848,Hoja1!$A$1:$F$678,5,FALSE)</f>
        <v>#N/A</v>
      </c>
      <c r="E848" s="47">
        <f t="shared" si="26"/>
        <v>0</v>
      </c>
      <c r="F848" s="67" t="str">
        <f t="shared" si="27"/>
        <v>-</v>
      </c>
    </row>
    <row r="849" spans="1:6" ht="17.25" thickBot="1">
      <c r="A849">
        <v>0</v>
      </c>
      <c r="B849" s="63"/>
      <c r="C849" s="11"/>
      <c r="D849" s="47" t="e">
        <f>+VLOOKUP($B849,Hoja1!$A$1:$F$678,5,FALSE)</f>
        <v>#N/A</v>
      </c>
      <c r="E849" s="47">
        <f t="shared" si="26"/>
        <v>0</v>
      </c>
      <c r="F849" s="67" t="str">
        <f t="shared" si="27"/>
        <v>-</v>
      </c>
    </row>
    <row r="850" spans="1:6">
      <c r="A850" t="s">
        <v>558</v>
      </c>
      <c r="B850" s="62"/>
      <c r="C850" s="48">
        <v>40050.333333333336</v>
      </c>
      <c r="D850" s="47" t="e">
        <f>+VLOOKUP($B850,Hoja1!$A$1:$F$678,5,FALSE)</f>
        <v>#N/A</v>
      </c>
      <c r="E850" s="47">
        <f t="shared" si="26"/>
        <v>40050.333333333336</v>
      </c>
      <c r="F850" s="67">
        <f t="shared" si="27"/>
        <v>40050.333333333336</v>
      </c>
    </row>
    <row r="851" spans="1:6">
      <c r="A851" t="s">
        <v>559</v>
      </c>
      <c r="B851" s="62"/>
      <c r="C851" s="49">
        <v>40064.333333333336</v>
      </c>
      <c r="D851" s="47" t="e">
        <f>+VLOOKUP($B851,Hoja1!$A$1:$F$678,5,FALSE)</f>
        <v>#N/A</v>
      </c>
      <c r="E851" s="47">
        <f t="shared" si="26"/>
        <v>40064.333333333336</v>
      </c>
      <c r="F851" s="67">
        <f t="shared" si="27"/>
        <v>40064.333333333336</v>
      </c>
    </row>
    <row r="852" spans="1:6">
      <c r="A852" t="s">
        <v>560</v>
      </c>
      <c r="B852" s="62"/>
      <c r="C852" s="49">
        <v>40078.333333333336</v>
      </c>
      <c r="D852" s="47" t="e">
        <f>+VLOOKUP($B852,Hoja1!$A$1:$F$678,5,FALSE)</f>
        <v>#N/A</v>
      </c>
      <c r="E852" s="47">
        <f t="shared" si="26"/>
        <v>40078.333333333336</v>
      </c>
      <c r="F852" s="67">
        <f t="shared" si="27"/>
        <v>40078.333333333336</v>
      </c>
    </row>
    <row r="853" spans="1:6">
      <c r="A853">
        <v>0</v>
      </c>
      <c r="B853" s="21"/>
      <c r="C853" s="42"/>
      <c r="D853" s="47" t="e">
        <f>+VLOOKUP($B853,Hoja1!$A$1:$F$678,5,FALSE)</f>
        <v>#N/A</v>
      </c>
      <c r="E853" s="47">
        <f t="shared" si="26"/>
        <v>0</v>
      </c>
      <c r="F853" s="67" t="str">
        <f t="shared" si="27"/>
        <v>-</v>
      </c>
    </row>
    <row r="854" spans="1:6">
      <c r="A854">
        <v>0</v>
      </c>
      <c r="B854" s="21"/>
      <c r="C854" s="42"/>
      <c r="D854" s="47" t="e">
        <f>+VLOOKUP($B854,Hoja1!$A$1:$F$678,5,FALSE)</f>
        <v>#N/A</v>
      </c>
      <c r="E854" s="47">
        <f t="shared" si="26"/>
        <v>0</v>
      </c>
      <c r="F854" s="67" t="str">
        <f t="shared" si="27"/>
        <v>-</v>
      </c>
    </row>
    <row r="855" spans="1:6" ht="17.25" thickBot="1">
      <c r="A855">
        <v>0</v>
      </c>
      <c r="B855" s="39"/>
      <c r="C855" s="43"/>
      <c r="D855" s="47" t="e">
        <f>+VLOOKUP($B855,Hoja1!$A$1:$F$678,5,FALSE)</f>
        <v>#N/A</v>
      </c>
      <c r="E855" s="47">
        <f t="shared" si="26"/>
        <v>0</v>
      </c>
      <c r="F855" s="67" t="str">
        <f t="shared" si="27"/>
        <v>-</v>
      </c>
    </row>
    <row r="856" spans="1:6" ht="17.25" thickBot="1">
      <c r="A856">
        <v>0</v>
      </c>
      <c r="B856" s="63"/>
      <c r="C856" s="11"/>
      <c r="D856" s="47" t="e">
        <f>+VLOOKUP($B856,Hoja1!$A$1:$F$678,5,FALSE)</f>
        <v>#N/A</v>
      </c>
      <c r="E856" s="47">
        <f t="shared" si="26"/>
        <v>0</v>
      </c>
      <c r="F856" s="67" t="str">
        <f t="shared" si="27"/>
        <v>-</v>
      </c>
    </row>
    <row r="857" spans="1:6">
      <c r="A857" t="s">
        <v>561</v>
      </c>
      <c r="B857" s="62"/>
      <c r="C857" s="48">
        <v>40050.333333333336</v>
      </c>
      <c r="D857" s="47" t="e">
        <f>+VLOOKUP($B857,Hoja1!$A$1:$F$678,5,FALSE)</f>
        <v>#N/A</v>
      </c>
      <c r="E857" s="47">
        <f t="shared" si="26"/>
        <v>40050.333333333336</v>
      </c>
      <c r="F857" s="67">
        <f t="shared" si="27"/>
        <v>40050.333333333336</v>
      </c>
    </row>
    <row r="858" spans="1:6">
      <c r="A858" t="s">
        <v>562</v>
      </c>
      <c r="B858" s="62"/>
      <c r="C858" s="49">
        <v>40050.333333333336</v>
      </c>
      <c r="D858" s="47" t="e">
        <f>+VLOOKUP($B858,Hoja1!$A$1:$F$678,5,FALSE)</f>
        <v>#N/A</v>
      </c>
      <c r="E858" s="47">
        <f t="shared" si="26"/>
        <v>40050.333333333336</v>
      </c>
      <c r="F858" s="67">
        <f t="shared" si="27"/>
        <v>40050.333333333336</v>
      </c>
    </row>
    <row r="859" spans="1:6">
      <c r="A859" t="s">
        <v>563</v>
      </c>
      <c r="B859" s="62"/>
      <c r="C859" s="49">
        <v>40050.333333333336</v>
      </c>
      <c r="D859" s="47" t="e">
        <f>+VLOOKUP($B859,Hoja1!$A$1:$F$678,5,FALSE)</f>
        <v>#N/A</v>
      </c>
      <c r="E859" s="47">
        <f t="shared" si="26"/>
        <v>40050.333333333336</v>
      </c>
      <c r="F859" s="67">
        <f t="shared" si="27"/>
        <v>40050.333333333336</v>
      </c>
    </row>
    <row r="860" spans="1:6">
      <c r="A860" t="s">
        <v>564</v>
      </c>
      <c r="B860" s="62"/>
      <c r="C860" s="49">
        <v>40050.333333333336</v>
      </c>
      <c r="D860" s="47" t="e">
        <f>+VLOOKUP($B860,Hoja1!$A$1:$F$678,5,FALSE)</f>
        <v>#N/A</v>
      </c>
      <c r="E860" s="47">
        <f t="shared" si="26"/>
        <v>40050.333333333336</v>
      </c>
      <c r="F860" s="67">
        <f t="shared" si="27"/>
        <v>40050.333333333336</v>
      </c>
    </row>
    <row r="861" spans="1:6">
      <c r="A861" t="s">
        <v>565</v>
      </c>
      <c r="B861" s="62"/>
      <c r="C861" s="49">
        <v>40050.333333333336</v>
      </c>
      <c r="D861" s="47" t="e">
        <f>+VLOOKUP($B861,Hoja1!$A$1:$F$678,5,FALSE)</f>
        <v>#N/A</v>
      </c>
      <c r="E861" s="47">
        <f t="shared" si="26"/>
        <v>40050.333333333336</v>
      </c>
      <c r="F861" s="67">
        <f t="shared" si="27"/>
        <v>40050.333333333336</v>
      </c>
    </row>
    <row r="862" spans="1:6">
      <c r="A862" t="s">
        <v>566</v>
      </c>
      <c r="B862" s="62"/>
      <c r="C862" s="49">
        <v>40050.333333333336</v>
      </c>
      <c r="D862" s="47" t="e">
        <f>+VLOOKUP($B862,Hoja1!$A$1:$F$678,5,FALSE)</f>
        <v>#N/A</v>
      </c>
      <c r="E862" s="47">
        <f t="shared" si="26"/>
        <v>40050.333333333336</v>
      </c>
      <c r="F862" s="67">
        <f t="shared" si="27"/>
        <v>40050.333333333336</v>
      </c>
    </row>
    <row r="863" spans="1:6">
      <c r="A863" t="s">
        <v>567</v>
      </c>
      <c r="B863" s="62"/>
      <c r="C863" s="49">
        <v>40050.333333333336</v>
      </c>
      <c r="D863" s="47" t="e">
        <f>+VLOOKUP($B863,Hoja1!$A$1:$F$678,5,FALSE)</f>
        <v>#N/A</v>
      </c>
      <c r="E863" s="47">
        <f t="shared" si="26"/>
        <v>40050.333333333336</v>
      </c>
      <c r="F863" s="67">
        <f t="shared" si="27"/>
        <v>40050.333333333336</v>
      </c>
    </row>
    <row r="864" spans="1:6">
      <c r="A864" t="s">
        <v>568</v>
      </c>
      <c r="B864" s="62"/>
      <c r="C864" s="49">
        <v>40050.333333333336</v>
      </c>
      <c r="D864" s="47" t="e">
        <f>+VLOOKUP($B864,Hoja1!$A$1:$F$678,5,FALSE)</f>
        <v>#N/A</v>
      </c>
      <c r="E864" s="47">
        <f t="shared" si="26"/>
        <v>40050.333333333336</v>
      </c>
      <c r="F864" s="67">
        <f t="shared" si="27"/>
        <v>40050.333333333336</v>
      </c>
    </row>
    <row r="865" spans="1:6">
      <c r="A865" t="s">
        <v>569</v>
      </c>
      <c r="B865" s="62"/>
      <c r="C865" s="49">
        <v>40078.333333333336</v>
      </c>
      <c r="D865" s="47" t="e">
        <f>+VLOOKUP($B865,Hoja1!$A$1:$F$678,5,FALSE)</f>
        <v>#N/A</v>
      </c>
      <c r="E865" s="47">
        <f t="shared" si="26"/>
        <v>40078.333333333336</v>
      </c>
      <c r="F865" s="67">
        <f t="shared" si="27"/>
        <v>40078.333333333336</v>
      </c>
    </row>
    <row r="866" spans="1:6">
      <c r="A866" t="s">
        <v>570</v>
      </c>
      <c r="B866" s="62"/>
      <c r="C866" s="49">
        <v>40078.333333333336</v>
      </c>
      <c r="D866" s="47" t="e">
        <f>+VLOOKUP($B866,Hoja1!$A$1:$F$678,5,FALSE)</f>
        <v>#N/A</v>
      </c>
      <c r="E866" s="47">
        <f t="shared" si="26"/>
        <v>40078.333333333336</v>
      </c>
      <c r="F866" s="67">
        <f t="shared" si="27"/>
        <v>40078.333333333336</v>
      </c>
    </row>
    <row r="867" spans="1:6">
      <c r="A867" t="s">
        <v>570</v>
      </c>
      <c r="B867" s="62"/>
      <c r="C867" s="49">
        <v>40078.333333333336</v>
      </c>
      <c r="D867" s="47" t="e">
        <f>+VLOOKUP($B867,Hoja1!$A$1:$F$678,5,FALSE)</f>
        <v>#N/A</v>
      </c>
      <c r="E867" s="47">
        <f t="shared" si="26"/>
        <v>40078.333333333336</v>
      </c>
      <c r="F867" s="67">
        <f t="shared" si="27"/>
        <v>40078.333333333336</v>
      </c>
    </row>
    <row r="868" spans="1:6">
      <c r="A868" t="s">
        <v>570</v>
      </c>
      <c r="B868" s="62"/>
      <c r="C868" s="49">
        <v>40078.333333333336</v>
      </c>
      <c r="D868" s="47" t="e">
        <f>+VLOOKUP($B868,Hoja1!$A$1:$F$678,5,FALSE)</f>
        <v>#N/A</v>
      </c>
      <c r="E868" s="47">
        <f t="shared" si="26"/>
        <v>40078.333333333336</v>
      </c>
      <c r="F868" s="67">
        <f t="shared" si="27"/>
        <v>40078.333333333336</v>
      </c>
    </row>
    <row r="869" spans="1:6">
      <c r="A869" t="s">
        <v>570</v>
      </c>
      <c r="B869" s="62"/>
      <c r="C869" s="49">
        <v>40078.333333333336</v>
      </c>
      <c r="D869" s="47" t="e">
        <f>+VLOOKUP($B869,Hoja1!$A$1:$F$678,5,FALSE)</f>
        <v>#N/A</v>
      </c>
      <c r="E869" s="47">
        <f t="shared" si="26"/>
        <v>40078.333333333336</v>
      </c>
      <c r="F869" s="67">
        <f t="shared" si="27"/>
        <v>40078.333333333336</v>
      </c>
    </row>
    <row r="870" spans="1:6">
      <c r="A870" t="s">
        <v>570</v>
      </c>
      <c r="B870" s="62"/>
      <c r="C870" s="49">
        <v>40078.333333333336</v>
      </c>
      <c r="D870" s="47" t="e">
        <f>+VLOOKUP($B870,Hoja1!$A$1:$F$678,5,FALSE)</f>
        <v>#N/A</v>
      </c>
      <c r="E870" s="47">
        <f t="shared" si="26"/>
        <v>40078.333333333336</v>
      </c>
      <c r="F870" s="67">
        <f t="shared" si="27"/>
        <v>40078.333333333336</v>
      </c>
    </row>
    <row r="871" spans="1:6">
      <c r="A871" t="s">
        <v>570</v>
      </c>
      <c r="B871" s="62"/>
      <c r="C871" s="49">
        <v>40078.333333333336</v>
      </c>
      <c r="D871" s="47" t="e">
        <f>+VLOOKUP($B871,Hoja1!$A$1:$F$678,5,FALSE)</f>
        <v>#N/A</v>
      </c>
      <c r="E871" s="47">
        <f t="shared" si="26"/>
        <v>40078.333333333336</v>
      </c>
      <c r="F871" s="67">
        <f t="shared" si="27"/>
        <v>40078.333333333336</v>
      </c>
    </row>
    <row r="872" spans="1:6">
      <c r="A872" t="s">
        <v>571</v>
      </c>
      <c r="B872" s="62"/>
      <c r="C872" s="49">
        <v>40078.333333333336</v>
      </c>
      <c r="D872" s="47" t="e">
        <f>+VLOOKUP($B872,Hoja1!$A$1:$F$678,5,FALSE)</f>
        <v>#N/A</v>
      </c>
      <c r="E872" s="47">
        <f t="shared" si="26"/>
        <v>40078.333333333336</v>
      </c>
      <c r="F872" s="67">
        <f t="shared" si="27"/>
        <v>40078.333333333336</v>
      </c>
    </row>
    <row r="873" spans="1:6">
      <c r="A873" t="s">
        <v>571</v>
      </c>
      <c r="B873" s="62"/>
      <c r="C873" s="49">
        <v>40078.333333333336</v>
      </c>
      <c r="D873" s="47" t="e">
        <f>+VLOOKUP($B873,Hoja1!$A$1:$F$678,5,FALSE)</f>
        <v>#N/A</v>
      </c>
      <c r="E873" s="47">
        <f t="shared" si="26"/>
        <v>40078.333333333336</v>
      </c>
      <c r="F873" s="67">
        <f t="shared" si="27"/>
        <v>40078.333333333336</v>
      </c>
    </row>
    <row r="874" spans="1:6">
      <c r="A874" t="s">
        <v>571</v>
      </c>
      <c r="B874" s="62"/>
      <c r="C874" s="49">
        <v>40078.333333333336</v>
      </c>
      <c r="D874" s="47" t="e">
        <f>+VLOOKUP($B874,Hoja1!$A$1:$F$678,5,FALSE)</f>
        <v>#N/A</v>
      </c>
      <c r="E874" s="47">
        <f t="shared" si="26"/>
        <v>40078.333333333336</v>
      </c>
      <c r="F874" s="67">
        <f t="shared" si="27"/>
        <v>40078.333333333336</v>
      </c>
    </row>
    <row r="875" spans="1:6">
      <c r="A875" t="s">
        <v>571</v>
      </c>
      <c r="B875" s="62"/>
      <c r="C875" s="49">
        <v>40106.333333333336</v>
      </c>
      <c r="D875" s="47" t="e">
        <f>+VLOOKUP($B875,Hoja1!$A$1:$F$678,5,FALSE)</f>
        <v>#N/A</v>
      </c>
      <c r="E875" s="47">
        <f t="shared" si="26"/>
        <v>40106.333333333336</v>
      </c>
      <c r="F875" s="67">
        <f t="shared" si="27"/>
        <v>40106.333333333336</v>
      </c>
    </row>
    <row r="876" spans="1:6">
      <c r="A876" t="s">
        <v>571</v>
      </c>
      <c r="B876" s="62"/>
      <c r="C876" s="49">
        <v>40106.333333333336</v>
      </c>
      <c r="D876" s="47" t="e">
        <f>+VLOOKUP($B876,Hoja1!$A$1:$F$678,5,FALSE)</f>
        <v>#N/A</v>
      </c>
      <c r="E876" s="47">
        <f t="shared" si="26"/>
        <v>40106.333333333336</v>
      </c>
      <c r="F876" s="67">
        <f t="shared" si="27"/>
        <v>40106.333333333336</v>
      </c>
    </row>
    <row r="877" spans="1:6">
      <c r="A877" t="s">
        <v>571</v>
      </c>
      <c r="B877" s="62"/>
      <c r="C877" s="49">
        <v>40106.333333333336</v>
      </c>
      <c r="D877" s="47" t="e">
        <f>+VLOOKUP($B877,Hoja1!$A$1:$F$678,5,FALSE)</f>
        <v>#N/A</v>
      </c>
      <c r="E877" s="47">
        <f t="shared" si="26"/>
        <v>40106.333333333336</v>
      </c>
      <c r="F877" s="67">
        <f t="shared" si="27"/>
        <v>40106.333333333336</v>
      </c>
    </row>
    <row r="878" spans="1:6">
      <c r="A878" t="s">
        <v>572</v>
      </c>
      <c r="B878" s="62"/>
      <c r="C878" s="49">
        <v>40106.333333333336</v>
      </c>
      <c r="D878" s="47" t="e">
        <f>+VLOOKUP($B878,Hoja1!$A$1:$F$678,5,FALSE)</f>
        <v>#N/A</v>
      </c>
      <c r="E878" s="47">
        <f t="shared" si="26"/>
        <v>40106.333333333336</v>
      </c>
      <c r="F878" s="67">
        <f t="shared" si="27"/>
        <v>40106.333333333336</v>
      </c>
    </row>
    <row r="879" spans="1:6">
      <c r="A879" t="s">
        <v>572</v>
      </c>
      <c r="B879" s="62"/>
      <c r="C879" s="49">
        <v>40106.333333333336</v>
      </c>
      <c r="D879" s="47" t="e">
        <f>+VLOOKUP($B879,Hoja1!$A$1:$F$678,5,FALSE)</f>
        <v>#N/A</v>
      </c>
      <c r="E879" s="47">
        <f t="shared" si="26"/>
        <v>40106.333333333336</v>
      </c>
      <c r="F879" s="67">
        <f t="shared" si="27"/>
        <v>40106.333333333336</v>
      </c>
    </row>
    <row r="880" spans="1:6">
      <c r="A880" t="s">
        <v>572</v>
      </c>
      <c r="B880" s="62"/>
      <c r="C880" s="49">
        <v>40106.333333333336</v>
      </c>
      <c r="D880" s="47" t="e">
        <f>+VLOOKUP($B880,Hoja1!$A$1:$F$678,5,FALSE)</f>
        <v>#N/A</v>
      </c>
      <c r="E880" s="47">
        <f t="shared" si="26"/>
        <v>40106.333333333336</v>
      </c>
      <c r="F880" s="67">
        <f t="shared" si="27"/>
        <v>40106.333333333336</v>
      </c>
    </row>
    <row r="881" spans="1:6">
      <c r="A881" t="s">
        <v>572</v>
      </c>
      <c r="B881" s="62"/>
      <c r="C881" s="49">
        <v>40106.333333333336</v>
      </c>
      <c r="D881" s="47" t="e">
        <f>+VLOOKUP($B881,Hoja1!$A$1:$F$678,5,FALSE)</f>
        <v>#N/A</v>
      </c>
      <c r="E881" s="47">
        <f t="shared" si="26"/>
        <v>40106.333333333336</v>
      </c>
      <c r="F881" s="67">
        <f t="shared" si="27"/>
        <v>40106.333333333336</v>
      </c>
    </row>
    <row r="882" spans="1:6">
      <c r="A882" t="s">
        <v>572</v>
      </c>
      <c r="B882" s="62"/>
      <c r="C882" s="49">
        <v>40134.333333333336</v>
      </c>
      <c r="D882" s="47" t="e">
        <f>+VLOOKUP($B882,Hoja1!$A$1:$F$678,5,FALSE)</f>
        <v>#N/A</v>
      </c>
      <c r="E882" s="47">
        <f t="shared" si="26"/>
        <v>40134.333333333336</v>
      </c>
      <c r="F882" s="67">
        <f t="shared" si="27"/>
        <v>40134.333333333336</v>
      </c>
    </row>
    <row r="883" spans="1:6">
      <c r="A883" t="s">
        <v>572</v>
      </c>
      <c r="B883" s="62"/>
      <c r="C883" s="49">
        <v>40134.333333333336</v>
      </c>
      <c r="D883" s="47" t="e">
        <f>+VLOOKUP($B883,Hoja1!$A$1:$F$678,5,FALSE)</f>
        <v>#N/A</v>
      </c>
      <c r="E883" s="47">
        <f t="shared" si="26"/>
        <v>40134.333333333336</v>
      </c>
      <c r="F883" s="67">
        <f t="shared" si="27"/>
        <v>40134.333333333336</v>
      </c>
    </row>
    <row r="884" spans="1:6">
      <c r="A884" t="s">
        <v>573</v>
      </c>
      <c r="B884" s="62"/>
      <c r="C884" s="49">
        <v>40134.333333333336</v>
      </c>
      <c r="D884" s="47" t="e">
        <f>+VLOOKUP($B884,Hoja1!$A$1:$F$678,5,FALSE)</f>
        <v>#N/A</v>
      </c>
      <c r="E884" s="47">
        <f t="shared" si="26"/>
        <v>40134.333333333336</v>
      </c>
      <c r="F884" s="67">
        <f t="shared" si="27"/>
        <v>40134.333333333336</v>
      </c>
    </row>
    <row r="885" spans="1:6">
      <c r="A885" t="s">
        <v>573</v>
      </c>
      <c r="B885" s="62"/>
      <c r="C885" s="49">
        <v>40134.333333333336</v>
      </c>
      <c r="D885" s="47" t="e">
        <f>+VLOOKUP($B885,Hoja1!$A$1:$F$678,5,FALSE)</f>
        <v>#N/A</v>
      </c>
      <c r="E885" s="47">
        <f t="shared" si="26"/>
        <v>40134.333333333336</v>
      </c>
      <c r="F885" s="67">
        <f t="shared" si="27"/>
        <v>40134.333333333336</v>
      </c>
    </row>
    <row r="886" spans="1:6">
      <c r="A886" t="s">
        <v>574</v>
      </c>
      <c r="B886" s="62"/>
      <c r="C886" s="49">
        <v>40134.333333333336</v>
      </c>
      <c r="D886" s="47" t="e">
        <f>+VLOOKUP($B886,Hoja1!$A$1:$F$678,5,FALSE)</f>
        <v>#N/A</v>
      </c>
      <c r="E886" s="47">
        <f t="shared" si="26"/>
        <v>40134.333333333336</v>
      </c>
      <c r="F886" s="67">
        <f t="shared" si="27"/>
        <v>40134.333333333336</v>
      </c>
    </row>
    <row r="887" spans="1:6">
      <c r="A887" t="s">
        <v>574</v>
      </c>
      <c r="B887" s="62"/>
      <c r="C887" s="49">
        <v>40134.333333333336</v>
      </c>
      <c r="D887" s="47" t="e">
        <f>+VLOOKUP($B887,Hoja1!$A$1:$F$678,5,FALSE)</f>
        <v>#N/A</v>
      </c>
      <c r="E887" s="47">
        <f t="shared" si="26"/>
        <v>40134.333333333336</v>
      </c>
      <c r="F887" s="67">
        <f t="shared" si="27"/>
        <v>40134.333333333336</v>
      </c>
    </row>
    <row r="888" spans="1:6">
      <c r="A888" t="s">
        <v>575</v>
      </c>
      <c r="B888" s="62"/>
      <c r="C888" s="49">
        <v>40134.333333333336</v>
      </c>
      <c r="D888" s="47" t="e">
        <f>+VLOOKUP($B888,Hoja1!$A$1:$F$678,5,FALSE)</f>
        <v>#N/A</v>
      </c>
      <c r="E888" s="47">
        <f t="shared" si="26"/>
        <v>40134.333333333336</v>
      </c>
      <c r="F888" s="67">
        <f t="shared" si="27"/>
        <v>40134.333333333336</v>
      </c>
    </row>
    <row r="889" spans="1:6">
      <c r="A889" t="s">
        <v>575</v>
      </c>
      <c r="B889" s="62"/>
      <c r="C889" s="49">
        <v>40134.333333333336</v>
      </c>
      <c r="D889" s="47" t="e">
        <f>+VLOOKUP($B889,Hoja1!$A$1:$F$678,5,FALSE)</f>
        <v>#N/A</v>
      </c>
      <c r="E889" s="47">
        <f t="shared" si="26"/>
        <v>40134.333333333336</v>
      </c>
      <c r="F889" s="67">
        <f t="shared" si="27"/>
        <v>40134.333333333336</v>
      </c>
    </row>
    <row r="890" spans="1:6">
      <c r="A890">
        <v>0</v>
      </c>
      <c r="B890" s="21"/>
      <c r="C890" s="42"/>
      <c r="D890" s="47" t="e">
        <f>+VLOOKUP($B890,Hoja1!$A$1:$F$678,5,FALSE)</f>
        <v>#N/A</v>
      </c>
      <c r="E890" s="47">
        <f t="shared" si="26"/>
        <v>0</v>
      </c>
      <c r="F890" s="67" t="str">
        <f t="shared" si="27"/>
        <v>-</v>
      </c>
    </row>
    <row r="891" spans="1:6">
      <c r="A891">
        <v>0</v>
      </c>
      <c r="B891" s="21"/>
      <c r="C891" s="42"/>
      <c r="D891" s="47" t="e">
        <f>+VLOOKUP($B891,Hoja1!$A$1:$F$678,5,FALSE)</f>
        <v>#N/A</v>
      </c>
      <c r="E891" s="47">
        <f t="shared" si="26"/>
        <v>0</v>
      </c>
      <c r="F891" s="67" t="str">
        <f t="shared" si="27"/>
        <v>-</v>
      </c>
    </row>
    <row r="892" spans="1:6" ht="17.25" thickBot="1">
      <c r="A892">
        <v>0</v>
      </c>
      <c r="B892" s="39"/>
      <c r="C892" s="43"/>
      <c r="D892" s="47" t="e">
        <f>+VLOOKUP($B892,Hoja1!$A$1:$F$678,5,FALSE)</f>
        <v>#N/A</v>
      </c>
      <c r="E892" s="47">
        <f t="shared" si="26"/>
        <v>0</v>
      </c>
      <c r="F892" s="67" t="str">
        <f t="shared" si="27"/>
        <v>-</v>
      </c>
    </row>
    <row r="893" spans="1:6" ht="17.25" thickBot="1">
      <c r="A893">
        <v>0</v>
      </c>
      <c r="B893" s="63"/>
      <c r="C893" s="11"/>
      <c r="D893" s="47" t="e">
        <f>+VLOOKUP($B893,Hoja1!$A$1:$F$678,5,FALSE)</f>
        <v>#N/A</v>
      </c>
      <c r="E893" s="47">
        <f t="shared" si="26"/>
        <v>0</v>
      </c>
      <c r="F893" s="67" t="str">
        <f t="shared" si="27"/>
        <v>-</v>
      </c>
    </row>
    <row r="894" spans="1:6">
      <c r="A894">
        <v>0</v>
      </c>
      <c r="B894" s="37"/>
      <c r="C894" s="1"/>
      <c r="D894" s="47" t="e">
        <f>+VLOOKUP($B894,Hoja1!$A$1:$F$678,5,FALSE)</f>
        <v>#N/A</v>
      </c>
      <c r="E894" s="47">
        <f t="shared" si="26"/>
        <v>0</v>
      </c>
      <c r="F894" s="67" t="str">
        <f t="shared" si="27"/>
        <v>-</v>
      </c>
    </row>
    <row r="895" spans="1:6">
      <c r="A895">
        <v>0</v>
      </c>
      <c r="B895" s="28"/>
      <c r="C895" s="2"/>
      <c r="D895" s="47" t="e">
        <f>+VLOOKUP($B895,Hoja1!$A$1:$F$678,5,FALSE)</f>
        <v>#N/A</v>
      </c>
      <c r="E895" s="47">
        <f t="shared" si="26"/>
        <v>0</v>
      </c>
      <c r="F895" s="67" t="str">
        <f t="shared" si="27"/>
        <v>-</v>
      </c>
    </row>
    <row r="896" spans="1:6" ht="17.25" thickBot="1">
      <c r="A896">
        <v>0</v>
      </c>
      <c r="B896" s="38"/>
      <c r="C896" s="9"/>
      <c r="D896" s="47" t="e">
        <f>+VLOOKUP($B896,Hoja1!$A$1:$F$678,5,FALSE)</f>
        <v>#N/A</v>
      </c>
      <c r="E896" s="47">
        <f t="shared" si="26"/>
        <v>0</v>
      </c>
      <c r="F896" s="67" t="str">
        <f t="shared" si="27"/>
        <v>-</v>
      </c>
    </row>
    <row r="897" spans="1:6" ht="17.25" thickBot="1">
      <c r="A897">
        <v>0</v>
      </c>
      <c r="B897" s="60"/>
      <c r="C897" s="6"/>
      <c r="D897" s="47" t="e">
        <f>+VLOOKUP($B897,Hoja1!$A$1:$F$678,5,FALSE)</f>
        <v>#N/A</v>
      </c>
      <c r="E897" s="47">
        <f t="shared" si="26"/>
        <v>0</v>
      </c>
      <c r="F897" s="67" t="str">
        <f t="shared" si="27"/>
        <v>-</v>
      </c>
    </row>
    <row r="898" spans="1:6">
      <c r="A898">
        <v>0</v>
      </c>
      <c r="B898" s="37"/>
      <c r="C898" s="1"/>
      <c r="D898" s="47" t="e">
        <f>+VLOOKUP($B898,Hoja1!$A$1:$F$678,5,FALSE)</f>
        <v>#N/A</v>
      </c>
      <c r="E898" s="47">
        <f t="shared" si="26"/>
        <v>0</v>
      </c>
      <c r="F898" s="67" t="str">
        <f t="shared" si="27"/>
        <v>-</v>
      </c>
    </row>
    <row r="899" spans="1:6">
      <c r="A899">
        <v>0</v>
      </c>
      <c r="B899" s="28"/>
      <c r="C899" s="2"/>
      <c r="D899" s="47" t="e">
        <f>+VLOOKUP($B899,Hoja1!$A$1:$F$678,5,FALSE)</f>
        <v>#N/A</v>
      </c>
      <c r="E899" s="47">
        <f t="shared" si="26"/>
        <v>0</v>
      </c>
      <c r="F899" s="67" t="str">
        <f t="shared" si="27"/>
        <v>-</v>
      </c>
    </row>
    <row r="900" spans="1:6" ht="17.25" thickBot="1">
      <c r="A900">
        <v>0</v>
      </c>
      <c r="B900" s="38"/>
      <c r="C900" s="9"/>
      <c r="D900" s="47" t="e">
        <f>+VLOOKUP($B900,Hoja1!$A$1:$F$678,5,FALSE)</f>
        <v>#N/A</v>
      </c>
      <c r="E900" s="47">
        <f t="shared" si="26"/>
        <v>0</v>
      </c>
      <c r="F900" s="67" t="str">
        <f t="shared" si="27"/>
        <v>-</v>
      </c>
    </row>
    <row r="901" spans="1:6" ht="17.25" thickBot="1">
      <c r="A901">
        <v>0</v>
      </c>
      <c r="B901" s="60"/>
      <c r="C901" s="6"/>
      <c r="D901" s="47" t="e">
        <f>+VLOOKUP($B901,Hoja1!$A$1:$F$678,5,FALSE)</f>
        <v>#N/A</v>
      </c>
      <c r="E901" s="47">
        <f t="shared" si="26"/>
        <v>0</v>
      </c>
      <c r="F901" s="67" t="str">
        <f t="shared" si="27"/>
        <v>-</v>
      </c>
    </row>
    <row r="902" spans="1:6">
      <c r="A902">
        <v>0</v>
      </c>
      <c r="B902" s="37"/>
      <c r="C902" s="1"/>
      <c r="D902" s="47" t="e">
        <f>+VLOOKUP($B902,Hoja1!$A$1:$F$678,5,FALSE)</f>
        <v>#N/A</v>
      </c>
      <c r="E902" s="47">
        <f t="shared" si="26"/>
        <v>0</v>
      </c>
      <c r="F902" s="67" t="str">
        <f t="shared" si="27"/>
        <v>-</v>
      </c>
    </row>
    <row r="903" spans="1:6" ht="17.25" thickBot="1">
      <c r="A903">
        <v>0</v>
      </c>
      <c r="B903" s="38"/>
      <c r="C903" s="9"/>
      <c r="D903" s="47" t="e">
        <f>+VLOOKUP($B903,Hoja1!$A$1:$F$678,5,FALSE)</f>
        <v>#N/A</v>
      </c>
      <c r="E903" s="47">
        <f t="shared" si="26"/>
        <v>0</v>
      </c>
      <c r="F903" s="67" t="str">
        <f t="shared" si="27"/>
        <v>-</v>
      </c>
    </row>
    <row r="904" spans="1:6" ht="17.25" thickBot="1">
      <c r="A904">
        <v>0</v>
      </c>
      <c r="B904" s="63"/>
      <c r="C904" s="11"/>
      <c r="D904" s="47" t="e">
        <f>+VLOOKUP($B904,Hoja1!$A$1:$F$678,5,FALSE)</f>
        <v>#N/A</v>
      </c>
      <c r="E904" s="47">
        <f t="shared" si="26"/>
        <v>0</v>
      </c>
      <c r="F904" s="67" t="str">
        <f t="shared" si="27"/>
        <v>-</v>
      </c>
    </row>
    <row r="905" spans="1:6" ht="17.25" thickBot="1">
      <c r="A905">
        <v>0</v>
      </c>
      <c r="B905" s="24"/>
      <c r="C905" s="5"/>
      <c r="D905" s="47" t="e">
        <f>+VLOOKUP($B905,Hoja1!$A$1:$F$678,5,FALSE)</f>
        <v>#N/A</v>
      </c>
      <c r="E905" s="47">
        <f t="shared" ref="E905:E968" si="28">+IFERROR(D905,C905)</f>
        <v>0</v>
      </c>
      <c r="F905" s="67" t="str">
        <f t="shared" si="27"/>
        <v>-</v>
      </c>
    </row>
    <row r="906" spans="1:6" ht="17.25" thickBot="1">
      <c r="A906">
        <v>0</v>
      </c>
      <c r="B906" s="60"/>
      <c r="C906" s="6"/>
      <c r="D906" s="47" t="e">
        <f>+VLOOKUP($B906,Hoja1!$A$1:$F$678,5,FALSE)</f>
        <v>#N/A</v>
      </c>
      <c r="E906" s="47">
        <f t="shared" si="28"/>
        <v>0</v>
      </c>
      <c r="F906" s="67" t="str">
        <f t="shared" ref="F906:F969" si="29">+IF(E906&gt;0,E906,"-")</f>
        <v>-</v>
      </c>
    </row>
    <row r="907" spans="1:6">
      <c r="A907" t="s">
        <v>576</v>
      </c>
      <c r="B907" s="36"/>
      <c r="C907" s="1">
        <v>40249</v>
      </c>
      <c r="D907" s="47" t="e">
        <f>+VLOOKUP($B907,Hoja1!$A$1:$F$678,5,FALSE)</f>
        <v>#N/A</v>
      </c>
      <c r="E907" s="47">
        <f t="shared" si="28"/>
        <v>40249</v>
      </c>
      <c r="F907" s="67">
        <f t="shared" si="29"/>
        <v>40249</v>
      </c>
    </row>
    <row r="908" spans="1:6">
      <c r="A908">
        <v>0</v>
      </c>
      <c r="B908" s="16"/>
      <c r="C908" s="2"/>
      <c r="D908" s="47" t="e">
        <f>+VLOOKUP($B908,Hoja1!$A$1:$F$678,5,FALSE)</f>
        <v>#N/A</v>
      </c>
      <c r="E908" s="47">
        <f t="shared" si="28"/>
        <v>0</v>
      </c>
      <c r="F908" s="67" t="str">
        <f t="shared" si="29"/>
        <v>-</v>
      </c>
    </row>
    <row r="909" spans="1:6">
      <c r="A909">
        <v>0</v>
      </c>
      <c r="B909" s="16"/>
      <c r="C909" s="2"/>
      <c r="D909" s="47" t="e">
        <f>+VLOOKUP($B909,Hoja1!$A$1:$F$678,5,FALSE)</f>
        <v>#N/A</v>
      </c>
      <c r="E909" s="47">
        <f t="shared" si="28"/>
        <v>0</v>
      </c>
      <c r="F909" s="67" t="str">
        <f t="shared" si="29"/>
        <v>-</v>
      </c>
    </row>
    <row r="910" spans="1:6">
      <c r="A910">
        <v>0</v>
      </c>
      <c r="B910" s="16"/>
      <c r="C910" s="2"/>
      <c r="D910" s="47" t="e">
        <f>+VLOOKUP($B910,Hoja1!$A$1:$F$678,5,FALSE)</f>
        <v>#N/A</v>
      </c>
      <c r="E910" s="47">
        <f t="shared" si="28"/>
        <v>0</v>
      </c>
      <c r="F910" s="67" t="str">
        <f t="shared" si="29"/>
        <v>-</v>
      </c>
    </row>
    <row r="911" spans="1:6">
      <c r="A911">
        <v>0</v>
      </c>
      <c r="B911" s="16"/>
      <c r="C911" s="2"/>
      <c r="D911" s="47" t="e">
        <f>+VLOOKUP($B911,Hoja1!$A$1:$F$678,5,FALSE)</f>
        <v>#N/A</v>
      </c>
      <c r="E911" s="47">
        <f t="shared" si="28"/>
        <v>0</v>
      </c>
      <c r="F911" s="67" t="str">
        <f t="shared" si="29"/>
        <v>-</v>
      </c>
    </row>
    <row r="912" spans="1:6" ht="17.25" thickBot="1">
      <c r="A912">
        <v>0</v>
      </c>
      <c r="B912" s="28"/>
      <c r="C912" s="9"/>
      <c r="D912" s="47" t="e">
        <f>+VLOOKUP($B912,Hoja1!$A$1:$F$678,5,FALSE)</f>
        <v>#N/A</v>
      </c>
      <c r="E912" s="47">
        <f t="shared" si="28"/>
        <v>0</v>
      </c>
      <c r="F912" s="67" t="str">
        <f t="shared" si="29"/>
        <v>-</v>
      </c>
    </row>
    <row r="913" spans="1:6" ht="17.25" thickBot="1">
      <c r="A913">
        <v>0</v>
      </c>
      <c r="B913" s="63"/>
      <c r="C913" s="11"/>
      <c r="D913" s="47" t="e">
        <f>+VLOOKUP($B913,Hoja1!$A$1:$F$678,5,FALSE)</f>
        <v>#N/A</v>
      </c>
      <c r="E913" s="47">
        <f t="shared" si="28"/>
        <v>0</v>
      </c>
      <c r="F913" s="67" t="str">
        <f t="shared" si="29"/>
        <v>-</v>
      </c>
    </row>
    <row r="914" spans="1:6">
      <c r="A914">
        <v>0</v>
      </c>
      <c r="B914" s="37"/>
      <c r="C914" s="1"/>
      <c r="D914" s="47" t="e">
        <f>+VLOOKUP($B914,Hoja1!$A$1:$F$678,5,FALSE)</f>
        <v>#N/A</v>
      </c>
      <c r="E914" s="47">
        <f t="shared" si="28"/>
        <v>0</v>
      </c>
      <c r="F914" s="67" t="str">
        <f t="shared" si="29"/>
        <v>-</v>
      </c>
    </row>
    <row r="915" spans="1:6" ht="17.25" thickBot="1">
      <c r="A915">
        <v>0</v>
      </c>
      <c r="B915" s="29"/>
      <c r="C915" s="9"/>
      <c r="D915" s="47" t="e">
        <f>+VLOOKUP($B915,Hoja1!$A$1:$F$678,5,FALSE)</f>
        <v>#N/A</v>
      </c>
      <c r="E915" s="47">
        <f t="shared" si="28"/>
        <v>0</v>
      </c>
      <c r="F915" s="67" t="str">
        <f t="shared" si="29"/>
        <v>-</v>
      </c>
    </row>
    <row r="916" spans="1:6" ht="17.25" thickBot="1">
      <c r="A916">
        <v>0</v>
      </c>
      <c r="B916" s="63"/>
      <c r="C916" s="11"/>
      <c r="D916" s="47" t="e">
        <f>+VLOOKUP($B916,Hoja1!$A$1:$F$678,5,FALSE)</f>
        <v>#N/A</v>
      </c>
      <c r="E916" s="47">
        <f t="shared" si="28"/>
        <v>0</v>
      </c>
      <c r="F916" s="67" t="str">
        <f t="shared" si="29"/>
        <v>-</v>
      </c>
    </row>
    <row r="917" spans="1:6">
      <c r="A917">
        <v>0</v>
      </c>
      <c r="B917" s="15"/>
      <c r="C917" s="1"/>
      <c r="D917" s="47" t="e">
        <f>+VLOOKUP($B917,Hoja1!$A$1:$F$678,5,FALSE)</f>
        <v>#N/A</v>
      </c>
      <c r="E917" s="47">
        <f t="shared" si="28"/>
        <v>0</v>
      </c>
      <c r="F917" s="67" t="str">
        <f t="shared" si="29"/>
        <v>-</v>
      </c>
    </row>
    <row r="918" spans="1:6">
      <c r="A918">
        <v>0</v>
      </c>
      <c r="B918" s="16"/>
      <c r="C918" s="2"/>
      <c r="D918" s="47" t="e">
        <f>+VLOOKUP($B918,Hoja1!$A$1:$F$678,5,FALSE)</f>
        <v>#N/A</v>
      </c>
      <c r="E918" s="47">
        <f t="shared" si="28"/>
        <v>0</v>
      </c>
      <c r="F918" s="67" t="str">
        <f t="shared" si="29"/>
        <v>-</v>
      </c>
    </row>
    <row r="919" spans="1:6">
      <c r="A919">
        <v>0</v>
      </c>
      <c r="B919" s="16"/>
      <c r="C919" s="2"/>
      <c r="D919" s="47" t="e">
        <f>+VLOOKUP($B919,Hoja1!$A$1:$F$678,5,FALSE)</f>
        <v>#N/A</v>
      </c>
      <c r="E919" s="47">
        <f t="shared" si="28"/>
        <v>0</v>
      </c>
      <c r="F919" s="67" t="str">
        <f t="shared" si="29"/>
        <v>-</v>
      </c>
    </row>
    <row r="920" spans="1:6">
      <c r="A920">
        <v>0</v>
      </c>
      <c r="B920" s="16"/>
      <c r="C920" s="2"/>
      <c r="D920" s="47" t="e">
        <f>+VLOOKUP($B920,Hoja1!$A$1:$F$678,5,FALSE)</f>
        <v>#N/A</v>
      </c>
      <c r="E920" s="47">
        <f t="shared" si="28"/>
        <v>0</v>
      </c>
      <c r="F920" s="67" t="str">
        <f t="shared" si="29"/>
        <v>-</v>
      </c>
    </row>
    <row r="921" spans="1:6" ht="17.25" thickBot="1">
      <c r="A921">
        <v>0</v>
      </c>
      <c r="B921" s="38"/>
      <c r="C921" s="9"/>
      <c r="D921" s="47" t="e">
        <f>+VLOOKUP($B921,Hoja1!$A$1:$F$678,5,FALSE)</f>
        <v>#N/A</v>
      </c>
      <c r="E921" s="47">
        <f t="shared" si="28"/>
        <v>0</v>
      </c>
      <c r="F921" s="67" t="str">
        <f t="shared" si="29"/>
        <v>-</v>
      </c>
    </row>
    <row r="922" spans="1:6" ht="17.25" thickBot="1">
      <c r="A922">
        <v>0</v>
      </c>
      <c r="B922" s="63"/>
      <c r="C922" s="11"/>
      <c r="D922" s="47" t="e">
        <f>+VLOOKUP($B922,Hoja1!$A$1:$F$678,5,FALSE)</f>
        <v>#N/A</v>
      </c>
      <c r="E922" s="47">
        <f t="shared" si="28"/>
        <v>0</v>
      </c>
      <c r="F922" s="67" t="str">
        <f t="shared" si="29"/>
        <v>-</v>
      </c>
    </row>
    <row r="923" spans="1:6">
      <c r="A923">
        <v>0</v>
      </c>
      <c r="B923" s="36"/>
      <c r="C923" s="1"/>
      <c r="D923" s="47" t="e">
        <f>+VLOOKUP($B923,Hoja1!$A$1:$F$678,5,FALSE)</f>
        <v>#N/A</v>
      </c>
      <c r="E923" s="47">
        <f t="shared" si="28"/>
        <v>0</v>
      </c>
      <c r="F923" s="67" t="str">
        <f t="shared" si="29"/>
        <v>-</v>
      </c>
    </row>
    <row r="924" spans="1:6">
      <c r="A924">
        <v>0</v>
      </c>
      <c r="B924" s="16"/>
      <c r="C924" s="2"/>
      <c r="D924" s="47" t="e">
        <f>+VLOOKUP($B924,Hoja1!$A$1:$F$678,5,FALSE)</f>
        <v>#N/A</v>
      </c>
      <c r="E924" s="47">
        <f t="shared" si="28"/>
        <v>0</v>
      </c>
      <c r="F924" s="67" t="str">
        <f t="shared" si="29"/>
        <v>-</v>
      </c>
    </row>
    <row r="925" spans="1:6">
      <c r="A925">
        <v>0</v>
      </c>
      <c r="B925" s="16"/>
      <c r="C925" s="2"/>
      <c r="D925" s="47" t="e">
        <f>+VLOOKUP($B925,Hoja1!$A$1:$F$678,5,FALSE)</f>
        <v>#N/A</v>
      </c>
      <c r="E925" s="47">
        <f t="shared" si="28"/>
        <v>0</v>
      </c>
      <c r="F925" s="67" t="str">
        <f t="shared" si="29"/>
        <v>-</v>
      </c>
    </row>
    <row r="926" spans="1:6">
      <c r="A926">
        <v>0</v>
      </c>
      <c r="B926" s="16"/>
      <c r="C926" s="2"/>
      <c r="D926" s="47" t="e">
        <f>+VLOOKUP($B926,Hoja1!$A$1:$F$678,5,FALSE)</f>
        <v>#N/A</v>
      </c>
      <c r="E926" s="47">
        <f t="shared" si="28"/>
        <v>0</v>
      </c>
      <c r="F926" s="67" t="str">
        <f t="shared" si="29"/>
        <v>-</v>
      </c>
    </row>
    <row r="927" spans="1:6">
      <c r="A927">
        <v>0</v>
      </c>
      <c r="B927" s="16"/>
      <c r="C927" s="2"/>
      <c r="D927" s="47" t="e">
        <f>+VLOOKUP($B927,Hoja1!$A$1:$F$678,5,FALSE)</f>
        <v>#N/A</v>
      </c>
      <c r="E927" s="47">
        <f t="shared" si="28"/>
        <v>0</v>
      </c>
      <c r="F927" s="67" t="str">
        <f t="shared" si="29"/>
        <v>-</v>
      </c>
    </row>
    <row r="928" spans="1:6">
      <c r="A928">
        <v>0</v>
      </c>
      <c r="B928" s="16"/>
      <c r="C928" s="2"/>
      <c r="D928" s="47" t="e">
        <f>+VLOOKUP($B928,Hoja1!$A$1:$F$678,5,FALSE)</f>
        <v>#N/A</v>
      </c>
      <c r="E928" s="47">
        <f t="shared" si="28"/>
        <v>0</v>
      </c>
      <c r="F928" s="67" t="str">
        <f t="shared" si="29"/>
        <v>-</v>
      </c>
    </row>
    <row r="929" spans="1:6">
      <c r="A929">
        <v>0</v>
      </c>
      <c r="B929" s="16"/>
      <c r="C929" s="2"/>
      <c r="D929" s="47" t="e">
        <f>+VLOOKUP($B929,Hoja1!$A$1:$F$678,5,FALSE)</f>
        <v>#N/A</v>
      </c>
      <c r="E929" s="47">
        <f t="shared" si="28"/>
        <v>0</v>
      </c>
      <c r="F929" s="67" t="str">
        <f t="shared" si="29"/>
        <v>-</v>
      </c>
    </row>
    <row r="930" spans="1:6">
      <c r="A930">
        <v>0</v>
      </c>
      <c r="B930" s="16"/>
      <c r="C930" s="2"/>
      <c r="D930" s="47" t="e">
        <f>+VLOOKUP($B930,Hoja1!$A$1:$F$678,5,FALSE)</f>
        <v>#N/A</v>
      </c>
      <c r="E930" s="47">
        <f t="shared" si="28"/>
        <v>0</v>
      </c>
      <c r="F930" s="67" t="str">
        <f t="shared" si="29"/>
        <v>-</v>
      </c>
    </row>
    <row r="931" spans="1:6" ht="17.25" thickBot="1">
      <c r="A931">
        <v>0</v>
      </c>
      <c r="B931" s="38"/>
      <c r="C931" s="9"/>
      <c r="D931" s="47" t="e">
        <f>+VLOOKUP($B931,Hoja1!$A$1:$F$678,5,FALSE)</f>
        <v>#N/A</v>
      </c>
      <c r="E931" s="47">
        <f t="shared" si="28"/>
        <v>0</v>
      </c>
      <c r="F931" s="67" t="str">
        <f t="shared" si="29"/>
        <v>-</v>
      </c>
    </row>
    <row r="932" spans="1:6" ht="17.25" thickBot="1">
      <c r="A932">
        <v>0</v>
      </c>
      <c r="B932" s="63"/>
      <c r="C932" s="11"/>
      <c r="D932" s="47" t="e">
        <f>+VLOOKUP($B932,Hoja1!$A$1:$F$678,5,FALSE)</f>
        <v>#N/A</v>
      </c>
      <c r="E932" s="47">
        <f t="shared" si="28"/>
        <v>0</v>
      </c>
      <c r="F932" s="67" t="str">
        <f t="shared" si="29"/>
        <v>-</v>
      </c>
    </row>
    <row r="933" spans="1:6">
      <c r="A933">
        <v>0</v>
      </c>
      <c r="B933" s="15"/>
      <c r="C933" s="1"/>
      <c r="D933" s="47" t="e">
        <f>+VLOOKUP($B933,Hoja1!$A$1:$F$678,5,FALSE)</f>
        <v>#N/A</v>
      </c>
      <c r="E933" s="47">
        <f t="shared" si="28"/>
        <v>0</v>
      </c>
      <c r="F933" s="67" t="str">
        <f t="shared" si="29"/>
        <v>-</v>
      </c>
    </row>
    <row r="934" spans="1:6" ht="17.25" thickBot="1">
      <c r="A934">
        <v>0</v>
      </c>
      <c r="B934" s="29"/>
      <c r="C934" s="9"/>
      <c r="D934" s="47" t="e">
        <f>+VLOOKUP($B934,Hoja1!$A$1:$F$678,5,FALSE)</f>
        <v>#N/A</v>
      </c>
      <c r="E934" s="47">
        <f t="shared" si="28"/>
        <v>0</v>
      </c>
      <c r="F934" s="67" t="str">
        <f t="shared" si="29"/>
        <v>-</v>
      </c>
    </row>
    <row r="935" spans="1:6">
      <c r="A935">
        <v>0</v>
      </c>
      <c r="D935" s="47" t="e">
        <f>+VLOOKUP($B935,Hoja1!$A$1:$F$678,5,FALSE)</f>
        <v>#N/A</v>
      </c>
      <c r="E935" s="47">
        <f t="shared" si="28"/>
        <v>0</v>
      </c>
      <c r="F935" s="67" t="str">
        <f t="shared" si="29"/>
        <v>-</v>
      </c>
    </row>
    <row r="936" spans="1:6">
      <c r="A936">
        <v>0</v>
      </c>
      <c r="D936" s="47" t="e">
        <f>+VLOOKUP($B936,Hoja1!$A$1:$F$678,5,FALSE)</f>
        <v>#N/A</v>
      </c>
      <c r="E936" s="47">
        <f t="shared" si="28"/>
        <v>0</v>
      </c>
      <c r="F936" s="67" t="str">
        <f t="shared" si="29"/>
        <v>-</v>
      </c>
    </row>
    <row r="937" spans="1:6">
      <c r="A937">
        <v>0</v>
      </c>
      <c r="D937" s="47" t="e">
        <f>+VLOOKUP($B937,Hoja1!$A$1:$F$678,5,FALSE)</f>
        <v>#N/A</v>
      </c>
      <c r="E937" s="47">
        <f t="shared" si="28"/>
        <v>0</v>
      </c>
      <c r="F937" s="67" t="str">
        <f t="shared" si="29"/>
        <v>-</v>
      </c>
    </row>
    <row r="938" spans="1:6" ht="21" thickBot="1">
      <c r="A938">
        <v>0</v>
      </c>
      <c r="C938" s="4"/>
      <c r="D938" s="47" t="e">
        <f>+VLOOKUP($B938,Hoja1!$A$1:$F$678,5,FALSE)</f>
        <v>#N/A</v>
      </c>
      <c r="E938" s="47">
        <f t="shared" si="28"/>
        <v>0</v>
      </c>
      <c r="F938" s="67" t="str">
        <f t="shared" si="29"/>
        <v>-</v>
      </c>
    </row>
    <row r="939" spans="1:6" ht="17.25" thickBot="1">
      <c r="A939">
        <v>0</v>
      </c>
      <c r="B939" s="25"/>
      <c r="C939" s="12"/>
      <c r="D939" s="47" t="e">
        <f>+VLOOKUP($B939,Hoja1!$A$1:$F$678,5,FALSE)</f>
        <v>#N/A</v>
      </c>
      <c r="E939" s="47">
        <f t="shared" si="28"/>
        <v>0</v>
      </c>
      <c r="F939" s="67" t="str">
        <f t="shared" si="29"/>
        <v>-</v>
      </c>
    </row>
    <row r="940" spans="1:6" ht="17.25" thickBot="1">
      <c r="A940">
        <v>0</v>
      </c>
      <c r="B940" s="60"/>
      <c r="C940" s="6"/>
      <c r="D940" s="47" t="e">
        <f>+VLOOKUP($B940,Hoja1!$A$1:$F$678,5,FALSE)</f>
        <v>#N/A</v>
      </c>
      <c r="E940" s="47">
        <f t="shared" si="28"/>
        <v>0</v>
      </c>
      <c r="F940" s="67" t="str">
        <f t="shared" si="29"/>
        <v>-</v>
      </c>
    </row>
    <row r="941" spans="1:6">
      <c r="A941">
        <v>0</v>
      </c>
      <c r="B941" s="27"/>
      <c r="C941" s="1"/>
      <c r="D941" s="47" t="e">
        <f>+VLOOKUP($B941,Hoja1!$A$1:$F$678,5,FALSE)</f>
        <v>#N/A</v>
      </c>
      <c r="E941" s="47">
        <f t="shared" si="28"/>
        <v>0</v>
      </c>
      <c r="F941" s="67" t="str">
        <f t="shared" si="29"/>
        <v>-</v>
      </c>
    </row>
    <row r="942" spans="1:6">
      <c r="A942">
        <v>0</v>
      </c>
      <c r="B942" s="26"/>
      <c r="C942" s="2"/>
      <c r="D942" s="47" t="e">
        <f>+VLOOKUP($B942,Hoja1!$A$1:$F$678,5,FALSE)</f>
        <v>#N/A</v>
      </c>
      <c r="E942" s="47">
        <f t="shared" si="28"/>
        <v>0</v>
      </c>
      <c r="F942" s="67" t="str">
        <f t="shared" si="29"/>
        <v>-</v>
      </c>
    </row>
    <row r="943" spans="1:6" ht="17.25" thickBot="1">
      <c r="A943">
        <v>0</v>
      </c>
      <c r="B943" s="35"/>
      <c r="C943" s="9"/>
      <c r="D943" s="47" t="e">
        <f>+VLOOKUP($B943,Hoja1!$A$1:$F$678,5,FALSE)</f>
        <v>#N/A</v>
      </c>
      <c r="E943" s="47">
        <f t="shared" si="28"/>
        <v>0</v>
      </c>
      <c r="F943" s="67" t="str">
        <f t="shared" si="29"/>
        <v>-</v>
      </c>
    </row>
    <row r="944" spans="1:6" ht="17.25" thickBot="1">
      <c r="A944">
        <v>0</v>
      </c>
      <c r="B944" s="18"/>
      <c r="C944" s="52"/>
      <c r="D944" s="47" t="e">
        <f>+VLOOKUP($B944,Hoja1!$A$1:$F$678,5,FALSE)</f>
        <v>#N/A</v>
      </c>
      <c r="E944" s="47">
        <f t="shared" si="28"/>
        <v>0</v>
      </c>
      <c r="F944" s="67" t="str">
        <f t="shared" si="29"/>
        <v>-</v>
      </c>
    </row>
    <row r="945" spans="1:6">
      <c r="A945" t="s">
        <v>577</v>
      </c>
      <c r="B945" s="62" t="s">
        <v>578</v>
      </c>
      <c r="C945" s="51">
        <v>39972.333333333336</v>
      </c>
      <c r="D945" s="47">
        <f>+VLOOKUP($B945,Hoja1!$A$1:$F$678,5,FALSE)</f>
        <v>40066.791666666664</v>
      </c>
      <c r="E945" s="47">
        <f t="shared" si="28"/>
        <v>40066.791666666664</v>
      </c>
      <c r="F945" s="67">
        <f t="shared" si="29"/>
        <v>40066.791666666664</v>
      </c>
    </row>
    <row r="946" spans="1:6">
      <c r="A946" t="s">
        <v>579</v>
      </c>
      <c r="B946" s="62" t="s">
        <v>578</v>
      </c>
      <c r="C946" s="47">
        <v>40007.333333333336</v>
      </c>
      <c r="D946" s="47">
        <f>+VLOOKUP($B946,Hoja1!$A$1:$F$678,5,FALSE)</f>
        <v>40066.791666666664</v>
      </c>
      <c r="E946" s="47">
        <f t="shared" si="28"/>
        <v>40066.791666666664</v>
      </c>
      <c r="F946" s="67">
        <f t="shared" si="29"/>
        <v>40066.791666666664</v>
      </c>
    </row>
    <row r="947" spans="1:6">
      <c r="A947" t="s">
        <v>580</v>
      </c>
      <c r="B947" s="62" t="s">
        <v>578</v>
      </c>
      <c r="C947" s="47">
        <v>39993.333333333336</v>
      </c>
      <c r="D947" s="47">
        <f>+VLOOKUP($B947,Hoja1!$A$1:$F$678,5,FALSE)</f>
        <v>40066.791666666664</v>
      </c>
      <c r="E947" s="47">
        <f t="shared" si="28"/>
        <v>40066.791666666664</v>
      </c>
      <c r="F947" s="67">
        <f t="shared" si="29"/>
        <v>40066.791666666664</v>
      </c>
    </row>
    <row r="948" spans="1:6">
      <c r="A948" t="s">
        <v>581</v>
      </c>
      <c r="B948" s="62" t="s">
        <v>578</v>
      </c>
      <c r="C948" s="47">
        <v>39993.333333333336</v>
      </c>
      <c r="D948" s="47">
        <f>+VLOOKUP($B948,Hoja1!$A$1:$F$678,5,FALSE)</f>
        <v>40066.791666666664</v>
      </c>
      <c r="E948" s="47">
        <f t="shared" si="28"/>
        <v>40066.791666666664</v>
      </c>
      <c r="F948" s="67">
        <f t="shared" si="29"/>
        <v>40066.791666666664</v>
      </c>
    </row>
    <row r="949" spans="1:6">
      <c r="A949" t="s">
        <v>582</v>
      </c>
      <c r="B949" s="62" t="s">
        <v>578</v>
      </c>
      <c r="C949" s="47">
        <v>39993.333333333336</v>
      </c>
      <c r="D949" s="47">
        <f>+VLOOKUP($B949,Hoja1!$A$1:$F$678,5,FALSE)</f>
        <v>40066.791666666664</v>
      </c>
      <c r="E949" s="47">
        <f t="shared" si="28"/>
        <v>40066.791666666664</v>
      </c>
      <c r="F949" s="67">
        <f t="shared" si="29"/>
        <v>40066.791666666664</v>
      </c>
    </row>
    <row r="950" spans="1:6">
      <c r="A950" t="s">
        <v>583</v>
      </c>
      <c r="B950" s="62" t="s">
        <v>578</v>
      </c>
      <c r="C950" s="47">
        <v>39993.333333333336</v>
      </c>
      <c r="D950" s="47">
        <f>+VLOOKUP($B950,Hoja1!$A$1:$F$678,5,FALSE)</f>
        <v>40066.791666666664</v>
      </c>
      <c r="E950" s="47">
        <f t="shared" si="28"/>
        <v>40066.791666666664</v>
      </c>
      <c r="F950" s="67">
        <f t="shared" si="29"/>
        <v>40066.791666666664</v>
      </c>
    </row>
    <row r="951" spans="1:6">
      <c r="A951" t="s">
        <v>584</v>
      </c>
      <c r="B951" s="62" t="s">
        <v>578</v>
      </c>
      <c r="C951" s="47">
        <v>39993.333333333336</v>
      </c>
      <c r="D951" s="47">
        <f>+VLOOKUP($B951,Hoja1!$A$1:$F$678,5,FALSE)</f>
        <v>40066.791666666664</v>
      </c>
      <c r="E951" s="47">
        <f t="shared" si="28"/>
        <v>40066.791666666664</v>
      </c>
      <c r="F951" s="67">
        <f t="shared" si="29"/>
        <v>40066.791666666664</v>
      </c>
    </row>
    <row r="952" spans="1:6">
      <c r="A952" t="s">
        <v>585</v>
      </c>
      <c r="B952" s="62" t="s">
        <v>578</v>
      </c>
      <c r="C952" s="47">
        <v>39993.333333333336</v>
      </c>
      <c r="D952" s="47">
        <f>+VLOOKUP($B952,Hoja1!$A$1:$F$678,5,FALSE)</f>
        <v>40066.791666666664</v>
      </c>
      <c r="E952" s="47">
        <f t="shared" si="28"/>
        <v>40066.791666666664</v>
      </c>
      <c r="F952" s="67">
        <f t="shared" si="29"/>
        <v>40066.791666666664</v>
      </c>
    </row>
    <row r="953" spans="1:6">
      <c r="A953" t="s">
        <v>586</v>
      </c>
      <c r="B953" s="62" t="s">
        <v>578</v>
      </c>
      <c r="C953" s="47">
        <v>40014.333333333336</v>
      </c>
      <c r="D953" s="47">
        <f>+VLOOKUP($B953,Hoja1!$A$1:$F$678,5,FALSE)</f>
        <v>40066.791666666664</v>
      </c>
      <c r="E953" s="47">
        <f t="shared" si="28"/>
        <v>40066.791666666664</v>
      </c>
      <c r="F953" s="67">
        <f t="shared" si="29"/>
        <v>40066.791666666664</v>
      </c>
    </row>
    <row r="954" spans="1:6">
      <c r="A954" t="s">
        <v>587</v>
      </c>
      <c r="B954" s="62" t="s">
        <v>578</v>
      </c>
      <c r="C954" s="47">
        <v>40014.333333333336</v>
      </c>
      <c r="D954" s="47">
        <f>+VLOOKUP($B954,Hoja1!$A$1:$F$678,5,FALSE)</f>
        <v>40066.791666666664</v>
      </c>
      <c r="E954" s="47">
        <f t="shared" si="28"/>
        <v>40066.791666666664</v>
      </c>
      <c r="F954" s="67">
        <f t="shared" si="29"/>
        <v>40066.791666666664</v>
      </c>
    </row>
    <row r="955" spans="1:6">
      <c r="A955" t="s">
        <v>588</v>
      </c>
      <c r="B955" s="62" t="s">
        <v>578</v>
      </c>
      <c r="C955" s="47">
        <v>40014.333333333336</v>
      </c>
      <c r="D955" s="47">
        <f>+VLOOKUP($B955,Hoja1!$A$1:$F$678,5,FALSE)</f>
        <v>40066.791666666664</v>
      </c>
      <c r="E955" s="47">
        <f t="shared" si="28"/>
        <v>40066.791666666664</v>
      </c>
      <c r="F955" s="67">
        <f t="shared" si="29"/>
        <v>40066.791666666664</v>
      </c>
    </row>
    <row r="956" spans="1:6">
      <c r="A956" t="s">
        <v>589</v>
      </c>
      <c r="B956" s="62" t="s">
        <v>578</v>
      </c>
      <c r="C956" s="47">
        <v>40014.333333333336</v>
      </c>
      <c r="D956" s="47">
        <f>+VLOOKUP($B956,Hoja1!$A$1:$F$678,5,FALSE)</f>
        <v>40066.791666666664</v>
      </c>
      <c r="E956" s="47">
        <f t="shared" si="28"/>
        <v>40066.791666666664</v>
      </c>
      <c r="F956" s="67">
        <f t="shared" si="29"/>
        <v>40066.791666666664</v>
      </c>
    </row>
    <row r="957" spans="1:6">
      <c r="A957" t="s">
        <v>590</v>
      </c>
      <c r="B957" s="62" t="s">
        <v>578</v>
      </c>
      <c r="C957" s="47">
        <v>40035.333333333336</v>
      </c>
      <c r="D957" s="47">
        <f>+VLOOKUP($B957,Hoja1!$A$1:$F$678,5,FALSE)</f>
        <v>40066.791666666664</v>
      </c>
      <c r="E957" s="47">
        <f t="shared" si="28"/>
        <v>40066.791666666664</v>
      </c>
      <c r="F957" s="67">
        <f t="shared" si="29"/>
        <v>40066.791666666664</v>
      </c>
    </row>
    <row r="958" spans="1:6">
      <c r="A958" t="s">
        <v>591</v>
      </c>
      <c r="B958" s="62" t="s">
        <v>578</v>
      </c>
      <c r="C958" s="47">
        <v>40035.333333333336</v>
      </c>
      <c r="D958" s="47">
        <f>+VLOOKUP($B958,Hoja1!$A$1:$F$678,5,FALSE)</f>
        <v>40066.791666666664</v>
      </c>
      <c r="E958" s="47">
        <f t="shared" si="28"/>
        <v>40066.791666666664</v>
      </c>
      <c r="F958" s="67">
        <f t="shared" si="29"/>
        <v>40066.791666666664</v>
      </c>
    </row>
    <row r="959" spans="1:6">
      <c r="A959" t="s">
        <v>592</v>
      </c>
      <c r="B959" s="62" t="s">
        <v>578</v>
      </c>
      <c r="C959" s="47">
        <v>40035.333333333336</v>
      </c>
      <c r="D959" s="47">
        <f>+VLOOKUP($B959,Hoja1!$A$1:$F$678,5,FALSE)</f>
        <v>40066.791666666664</v>
      </c>
      <c r="E959" s="47">
        <f t="shared" si="28"/>
        <v>40066.791666666664</v>
      </c>
      <c r="F959" s="67">
        <f t="shared" si="29"/>
        <v>40066.791666666664</v>
      </c>
    </row>
    <row r="960" spans="1:6">
      <c r="A960" t="s">
        <v>593</v>
      </c>
      <c r="B960" s="62" t="s">
        <v>578</v>
      </c>
      <c r="C960" s="47">
        <v>39993.333333333336</v>
      </c>
      <c r="D960" s="47">
        <f>+VLOOKUP($B960,Hoja1!$A$1:$F$678,5,FALSE)</f>
        <v>40066.791666666664</v>
      </c>
      <c r="E960" s="47">
        <f t="shared" si="28"/>
        <v>40066.791666666664</v>
      </c>
      <c r="F960" s="67">
        <f t="shared" si="29"/>
        <v>40066.791666666664</v>
      </c>
    </row>
    <row r="961" spans="1:6">
      <c r="A961" t="s">
        <v>594</v>
      </c>
      <c r="B961" s="62" t="s">
        <v>578</v>
      </c>
      <c r="C961" s="47">
        <v>39993.333333333336</v>
      </c>
      <c r="D961" s="47">
        <f>+VLOOKUP($B961,Hoja1!$A$1:$F$678,5,FALSE)</f>
        <v>40066.791666666664</v>
      </c>
      <c r="E961" s="47">
        <f t="shared" si="28"/>
        <v>40066.791666666664</v>
      </c>
      <c r="F961" s="67">
        <f t="shared" si="29"/>
        <v>40066.791666666664</v>
      </c>
    </row>
    <row r="962" spans="1:6">
      <c r="A962" t="s">
        <v>595</v>
      </c>
      <c r="B962" s="62" t="s">
        <v>578</v>
      </c>
      <c r="C962" s="47">
        <v>39993.333333333336</v>
      </c>
      <c r="D962" s="47">
        <f>+VLOOKUP($B962,Hoja1!$A$1:$F$678,5,FALSE)</f>
        <v>40066.791666666664</v>
      </c>
      <c r="E962" s="47">
        <f t="shared" si="28"/>
        <v>40066.791666666664</v>
      </c>
      <c r="F962" s="67">
        <f t="shared" si="29"/>
        <v>40066.791666666664</v>
      </c>
    </row>
    <row r="963" spans="1:6">
      <c r="A963" t="s">
        <v>596</v>
      </c>
      <c r="B963" s="62" t="s">
        <v>578</v>
      </c>
      <c r="C963" s="47">
        <v>39993.333333333336</v>
      </c>
      <c r="D963" s="47">
        <f>+VLOOKUP($B963,Hoja1!$A$1:$F$678,5,FALSE)</f>
        <v>40066.791666666664</v>
      </c>
      <c r="E963" s="47">
        <f t="shared" si="28"/>
        <v>40066.791666666664</v>
      </c>
      <c r="F963" s="67">
        <f t="shared" si="29"/>
        <v>40066.791666666664</v>
      </c>
    </row>
    <row r="964" spans="1:6">
      <c r="A964" t="s">
        <v>597</v>
      </c>
      <c r="B964" s="62" t="s">
        <v>578</v>
      </c>
      <c r="C964" s="47">
        <v>40007.333333333336</v>
      </c>
      <c r="D964" s="47">
        <f>+VLOOKUP($B964,Hoja1!$A$1:$F$678,5,FALSE)</f>
        <v>40066.791666666664</v>
      </c>
      <c r="E964" s="47">
        <f t="shared" si="28"/>
        <v>40066.791666666664</v>
      </c>
      <c r="F964" s="67">
        <f t="shared" si="29"/>
        <v>40066.791666666664</v>
      </c>
    </row>
    <row r="965" spans="1:6">
      <c r="A965" t="s">
        <v>598</v>
      </c>
      <c r="B965" s="62" t="s">
        <v>578</v>
      </c>
      <c r="C965" s="47">
        <v>40007.333333333336</v>
      </c>
      <c r="D965" s="47">
        <f>+VLOOKUP($B965,Hoja1!$A$1:$F$678,5,FALSE)</f>
        <v>40066.791666666664</v>
      </c>
      <c r="E965" s="47">
        <f t="shared" si="28"/>
        <v>40066.791666666664</v>
      </c>
      <c r="F965" s="67">
        <f t="shared" si="29"/>
        <v>40066.791666666664</v>
      </c>
    </row>
    <row r="966" spans="1:6">
      <c r="A966" t="s">
        <v>599</v>
      </c>
      <c r="B966" s="62" t="s">
        <v>578</v>
      </c>
      <c r="C966" s="47">
        <v>40007.333333333336</v>
      </c>
      <c r="D966" s="47">
        <f>+VLOOKUP($B966,Hoja1!$A$1:$F$678,5,FALSE)</f>
        <v>40066.791666666664</v>
      </c>
      <c r="E966" s="47">
        <f t="shared" si="28"/>
        <v>40066.791666666664</v>
      </c>
      <c r="F966" s="67">
        <f t="shared" si="29"/>
        <v>40066.791666666664</v>
      </c>
    </row>
    <row r="967" spans="1:6">
      <c r="A967" t="s">
        <v>600</v>
      </c>
      <c r="B967" s="62" t="s">
        <v>578</v>
      </c>
      <c r="C967" s="47">
        <v>40007.333333333336</v>
      </c>
      <c r="D967" s="47">
        <f>+VLOOKUP($B967,Hoja1!$A$1:$F$678,5,FALSE)</f>
        <v>40066.791666666664</v>
      </c>
      <c r="E967" s="47">
        <f t="shared" si="28"/>
        <v>40066.791666666664</v>
      </c>
      <c r="F967" s="67">
        <f t="shared" si="29"/>
        <v>40066.791666666664</v>
      </c>
    </row>
    <row r="968" spans="1:6">
      <c r="A968" t="s">
        <v>601</v>
      </c>
      <c r="B968" s="62" t="s">
        <v>578</v>
      </c>
      <c r="C968" s="47">
        <v>40021.333333333336</v>
      </c>
      <c r="D968" s="47">
        <f>+VLOOKUP($B968,Hoja1!$A$1:$F$678,5,FALSE)</f>
        <v>40066.791666666664</v>
      </c>
      <c r="E968" s="47">
        <f t="shared" si="28"/>
        <v>40066.791666666664</v>
      </c>
      <c r="F968" s="67">
        <f t="shared" si="29"/>
        <v>40066.791666666664</v>
      </c>
    </row>
    <row r="969" spans="1:6">
      <c r="A969" t="s">
        <v>602</v>
      </c>
      <c r="B969" s="62" t="s">
        <v>578</v>
      </c>
      <c r="C969" s="47">
        <v>40021.333333333336</v>
      </c>
      <c r="D969" s="47">
        <f>+VLOOKUP($B969,Hoja1!$A$1:$F$678,5,FALSE)</f>
        <v>40066.791666666664</v>
      </c>
      <c r="E969" s="47">
        <f t="shared" ref="E969:E1005" si="30">+IFERROR(D969,C969)</f>
        <v>40066.791666666664</v>
      </c>
      <c r="F969" s="67">
        <f t="shared" si="29"/>
        <v>40066.791666666664</v>
      </c>
    </row>
    <row r="970" spans="1:6">
      <c r="A970" t="s">
        <v>603</v>
      </c>
      <c r="B970" s="62" t="s">
        <v>578</v>
      </c>
      <c r="C970" s="47">
        <v>40021.333333333336</v>
      </c>
      <c r="D970" s="47">
        <f>+VLOOKUP($B970,Hoja1!$A$1:$F$678,5,FALSE)</f>
        <v>40066.791666666664</v>
      </c>
      <c r="E970" s="47">
        <f t="shared" si="30"/>
        <v>40066.791666666664</v>
      </c>
      <c r="F970" s="67">
        <f t="shared" ref="F970:F1005" si="31">+IF(E970&gt;0,E970,"-")</f>
        <v>40066.791666666664</v>
      </c>
    </row>
    <row r="971" spans="1:6">
      <c r="A971" t="s">
        <v>604</v>
      </c>
      <c r="B971" s="62" t="s">
        <v>578</v>
      </c>
      <c r="C971" s="47">
        <v>40021.333333333336</v>
      </c>
      <c r="D971" s="47">
        <f>+VLOOKUP($B971,Hoja1!$A$1:$F$678,5,FALSE)</f>
        <v>40066.791666666664</v>
      </c>
      <c r="E971" s="47">
        <f t="shared" si="30"/>
        <v>40066.791666666664</v>
      </c>
      <c r="F971" s="67">
        <f t="shared" si="31"/>
        <v>40066.791666666664</v>
      </c>
    </row>
    <row r="972" spans="1:6">
      <c r="A972">
        <v>0</v>
      </c>
      <c r="B972" s="33"/>
      <c r="C972" s="42"/>
      <c r="D972" s="47" t="e">
        <f>+VLOOKUP($B972,Hoja1!$A$1:$F$678,5,FALSE)</f>
        <v>#N/A</v>
      </c>
      <c r="E972" s="47">
        <f t="shared" si="30"/>
        <v>0</v>
      </c>
      <c r="F972" s="67" t="str">
        <f t="shared" si="31"/>
        <v>-</v>
      </c>
    </row>
    <row r="973" spans="1:6">
      <c r="A973">
        <v>0</v>
      </c>
      <c r="B973" s="33"/>
      <c r="C973" s="42"/>
      <c r="D973" s="47" t="e">
        <f>+VLOOKUP($B973,Hoja1!$A$1:$F$678,5,FALSE)</f>
        <v>#N/A</v>
      </c>
      <c r="E973" s="47">
        <f t="shared" si="30"/>
        <v>0</v>
      </c>
      <c r="F973" s="67" t="str">
        <f t="shared" si="31"/>
        <v>-</v>
      </c>
    </row>
    <row r="974" spans="1:6">
      <c r="A974">
        <v>0</v>
      </c>
      <c r="B974" s="33"/>
      <c r="C974" s="42"/>
      <c r="D974" s="47" t="e">
        <f>+VLOOKUP($B974,Hoja1!$A$1:$F$678,5,FALSE)</f>
        <v>#N/A</v>
      </c>
      <c r="E974" s="47">
        <f t="shared" si="30"/>
        <v>0</v>
      </c>
      <c r="F974" s="67" t="str">
        <f t="shared" si="31"/>
        <v>-</v>
      </c>
    </row>
    <row r="975" spans="1:6">
      <c r="A975">
        <v>0</v>
      </c>
      <c r="B975" s="33"/>
      <c r="C975" s="42"/>
      <c r="D975" s="47" t="e">
        <f>+VLOOKUP($B975,Hoja1!$A$1:$F$678,5,FALSE)</f>
        <v>#N/A</v>
      </c>
      <c r="E975" s="47">
        <f t="shared" si="30"/>
        <v>0</v>
      </c>
      <c r="F975" s="67" t="str">
        <f t="shared" si="31"/>
        <v>-</v>
      </c>
    </row>
    <row r="976" spans="1:6">
      <c r="A976">
        <v>0</v>
      </c>
      <c r="B976" s="33"/>
      <c r="C976" s="42"/>
      <c r="D976" s="47" t="e">
        <f>+VLOOKUP($B976,Hoja1!$A$1:$F$678,5,FALSE)</f>
        <v>#N/A</v>
      </c>
      <c r="E976" s="47">
        <f t="shared" si="30"/>
        <v>0</v>
      </c>
      <c r="F976" s="67" t="str">
        <f t="shared" si="31"/>
        <v>-</v>
      </c>
    </row>
    <row r="977" spans="1:6" ht="17.25" thickBot="1">
      <c r="A977">
        <v>0</v>
      </c>
      <c r="B977" s="63"/>
      <c r="C977" s="11"/>
      <c r="D977" s="47" t="e">
        <f>+VLOOKUP($B977,Hoja1!$A$1:$F$678,5,FALSE)</f>
        <v>#N/A</v>
      </c>
      <c r="E977" s="47">
        <f t="shared" si="30"/>
        <v>0</v>
      </c>
      <c r="F977" s="67" t="str">
        <f t="shared" si="31"/>
        <v>-</v>
      </c>
    </row>
    <row r="978" spans="1:6">
      <c r="A978">
        <v>0</v>
      </c>
      <c r="B978" s="32"/>
      <c r="C978" s="41"/>
      <c r="D978" s="47" t="e">
        <f>+VLOOKUP($B978,Hoja1!$A$1:$F$678,5,FALSE)</f>
        <v>#N/A</v>
      </c>
      <c r="E978" s="47">
        <f t="shared" si="30"/>
        <v>0</v>
      </c>
      <c r="F978" s="67" t="str">
        <f t="shared" si="31"/>
        <v>-</v>
      </c>
    </row>
    <row r="979" spans="1:6">
      <c r="A979">
        <v>0</v>
      </c>
      <c r="B979" s="21"/>
      <c r="C979" s="42"/>
      <c r="D979" s="47" t="e">
        <f>+VLOOKUP($B979,Hoja1!$A$1:$F$678,5,FALSE)</f>
        <v>#N/A</v>
      </c>
      <c r="E979" s="47">
        <f t="shared" si="30"/>
        <v>0</v>
      </c>
      <c r="F979" s="67" t="str">
        <f t="shared" si="31"/>
        <v>-</v>
      </c>
    </row>
    <row r="980" spans="1:6">
      <c r="A980">
        <v>0</v>
      </c>
      <c r="B980" s="21"/>
      <c r="C980" s="42"/>
      <c r="D980" s="47" t="e">
        <f>+VLOOKUP($B980,Hoja1!$A$1:$F$678,5,FALSE)</f>
        <v>#N/A</v>
      </c>
      <c r="E980" s="47">
        <f t="shared" si="30"/>
        <v>0</v>
      </c>
      <c r="F980" s="67" t="str">
        <f t="shared" si="31"/>
        <v>-</v>
      </c>
    </row>
    <row r="981" spans="1:6">
      <c r="A981">
        <v>0</v>
      </c>
      <c r="B981" s="21"/>
      <c r="C981" s="42"/>
      <c r="D981" s="47" t="e">
        <f>+VLOOKUP($B981,Hoja1!$A$1:$F$678,5,FALSE)</f>
        <v>#N/A</v>
      </c>
      <c r="E981" s="47">
        <f t="shared" si="30"/>
        <v>0</v>
      </c>
      <c r="F981" s="67" t="str">
        <f t="shared" si="31"/>
        <v>-</v>
      </c>
    </row>
    <row r="982" spans="1:6">
      <c r="A982">
        <v>0</v>
      </c>
      <c r="B982" s="21"/>
      <c r="C982" s="42"/>
      <c r="D982" s="47" t="e">
        <f>+VLOOKUP($B982,Hoja1!$A$1:$F$678,5,FALSE)</f>
        <v>#N/A</v>
      </c>
      <c r="E982" s="47">
        <f t="shared" si="30"/>
        <v>0</v>
      </c>
      <c r="F982" s="67" t="str">
        <f t="shared" si="31"/>
        <v>-</v>
      </c>
    </row>
    <row r="983" spans="1:6">
      <c r="A983">
        <v>0</v>
      </c>
      <c r="B983" s="21"/>
      <c r="C983" s="42"/>
      <c r="D983" s="47" t="e">
        <f>+VLOOKUP($B983,Hoja1!$A$1:$F$678,5,FALSE)</f>
        <v>#N/A</v>
      </c>
      <c r="E983" s="47">
        <f t="shared" si="30"/>
        <v>0</v>
      </c>
      <c r="F983" s="67" t="str">
        <f t="shared" si="31"/>
        <v>-</v>
      </c>
    </row>
    <row r="984" spans="1:6">
      <c r="A984">
        <v>0</v>
      </c>
      <c r="B984" s="21"/>
      <c r="C984" s="42"/>
      <c r="D984" s="47" t="e">
        <f>+VLOOKUP($B984,Hoja1!$A$1:$F$678,5,FALSE)</f>
        <v>#N/A</v>
      </c>
      <c r="E984" s="47">
        <f t="shared" si="30"/>
        <v>0</v>
      </c>
      <c r="F984" s="67" t="str">
        <f t="shared" si="31"/>
        <v>-</v>
      </c>
    </row>
    <row r="985" spans="1:6" ht="17.25" thickBot="1">
      <c r="A985">
        <v>0</v>
      </c>
      <c r="B985" s="39"/>
      <c r="C985" s="43"/>
      <c r="D985" s="47" t="e">
        <f>+VLOOKUP($B985,Hoja1!$A$1:$F$678,5,FALSE)</f>
        <v>#N/A</v>
      </c>
      <c r="E985" s="47">
        <f t="shared" si="30"/>
        <v>0</v>
      </c>
      <c r="F985" s="67" t="str">
        <f t="shared" si="31"/>
        <v>-</v>
      </c>
    </row>
    <row r="986" spans="1:6" ht="17.25" thickBot="1">
      <c r="A986">
        <v>0</v>
      </c>
      <c r="B986" s="63"/>
      <c r="C986" s="11"/>
      <c r="D986" s="47" t="e">
        <f>+VLOOKUP($B986,Hoja1!$A$1:$F$678,5,FALSE)</f>
        <v>#N/A</v>
      </c>
      <c r="E986" s="47">
        <f t="shared" si="30"/>
        <v>0</v>
      </c>
      <c r="F986" s="67" t="str">
        <f t="shared" si="31"/>
        <v>-</v>
      </c>
    </row>
    <row r="987" spans="1:6">
      <c r="A987">
        <v>0</v>
      </c>
      <c r="B987" s="32"/>
      <c r="C987" s="41"/>
      <c r="D987" s="47" t="e">
        <f>+VLOOKUP($B987,Hoja1!$A$1:$F$678,5,FALSE)</f>
        <v>#N/A</v>
      </c>
      <c r="E987" s="47">
        <f t="shared" si="30"/>
        <v>0</v>
      </c>
      <c r="F987" s="67" t="str">
        <f t="shared" si="31"/>
        <v>-</v>
      </c>
    </row>
    <row r="988" spans="1:6">
      <c r="A988">
        <v>0</v>
      </c>
      <c r="B988" s="21"/>
      <c r="C988" s="42"/>
      <c r="D988" s="47" t="e">
        <f>+VLOOKUP($B988,Hoja1!$A$1:$F$678,5,FALSE)</f>
        <v>#N/A</v>
      </c>
      <c r="E988" s="47">
        <f t="shared" si="30"/>
        <v>0</v>
      </c>
      <c r="F988" s="67" t="str">
        <f t="shared" si="31"/>
        <v>-</v>
      </c>
    </row>
    <row r="989" spans="1:6">
      <c r="A989">
        <v>0</v>
      </c>
      <c r="B989" s="21"/>
      <c r="C989" s="42"/>
      <c r="D989" s="47" t="e">
        <f>+VLOOKUP($B989,Hoja1!$A$1:$F$678,5,FALSE)</f>
        <v>#N/A</v>
      </c>
      <c r="E989" s="47">
        <f t="shared" si="30"/>
        <v>0</v>
      </c>
      <c r="F989" s="67" t="str">
        <f t="shared" si="31"/>
        <v>-</v>
      </c>
    </row>
    <row r="990" spans="1:6">
      <c r="A990">
        <v>0</v>
      </c>
      <c r="B990" s="21"/>
      <c r="C990" s="42"/>
      <c r="D990" s="47" t="e">
        <f>+VLOOKUP($B990,Hoja1!$A$1:$F$678,5,FALSE)</f>
        <v>#N/A</v>
      </c>
      <c r="E990" s="47">
        <f t="shared" si="30"/>
        <v>0</v>
      </c>
      <c r="F990" s="67" t="str">
        <f t="shared" si="31"/>
        <v>-</v>
      </c>
    </row>
    <row r="991" spans="1:6">
      <c r="A991">
        <v>0</v>
      </c>
      <c r="B991" s="21"/>
      <c r="C991" s="42"/>
      <c r="D991" s="47" t="e">
        <f>+VLOOKUP($B991,Hoja1!$A$1:$F$678,5,FALSE)</f>
        <v>#N/A</v>
      </c>
      <c r="E991" s="47">
        <f t="shared" si="30"/>
        <v>0</v>
      </c>
      <c r="F991" s="67" t="str">
        <f t="shared" si="31"/>
        <v>-</v>
      </c>
    </row>
    <row r="992" spans="1:6">
      <c r="A992">
        <v>0</v>
      </c>
      <c r="B992" s="21"/>
      <c r="C992" s="42"/>
      <c r="D992" s="47" t="e">
        <f>+VLOOKUP($B992,Hoja1!$A$1:$F$678,5,FALSE)</f>
        <v>#N/A</v>
      </c>
      <c r="E992" s="47">
        <f t="shared" si="30"/>
        <v>0</v>
      </c>
      <c r="F992" s="67" t="str">
        <f t="shared" si="31"/>
        <v>-</v>
      </c>
    </row>
    <row r="993" spans="1:6">
      <c r="A993">
        <v>0</v>
      </c>
      <c r="B993" s="21"/>
      <c r="C993" s="42"/>
      <c r="D993" s="47" t="e">
        <f>+VLOOKUP($B993,Hoja1!$A$1:$F$678,5,FALSE)</f>
        <v>#N/A</v>
      </c>
      <c r="E993" s="47">
        <f t="shared" si="30"/>
        <v>0</v>
      </c>
      <c r="F993" s="67" t="str">
        <f t="shared" si="31"/>
        <v>-</v>
      </c>
    </row>
    <row r="994" spans="1:6">
      <c r="A994">
        <v>0</v>
      </c>
      <c r="B994" s="21"/>
      <c r="C994" s="42"/>
      <c r="D994" s="47" t="e">
        <f>+VLOOKUP($B994,Hoja1!$A$1:$F$678,5,FALSE)</f>
        <v>#N/A</v>
      </c>
      <c r="E994" s="47">
        <f t="shared" si="30"/>
        <v>0</v>
      </c>
      <c r="F994" s="67" t="str">
        <f t="shared" si="31"/>
        <v>-</v>
      </c>
    </row>
    <row r="995" spans="1:6">
      <c r="A995">
        <v>0</v>
      </c>
      <c r="B995" s="21"/>
      <c r="C995" s="42"/>
      <c r="D995" s="47" t="e">
        <f>+VLOOKUP($B995,Hoja1!$A$1:$F$678,5,FALSE)</f>
        <v>#N/A</v>
      </c>
      <c r="E995" s="47">
        <f t="shared" si="30"/>
        <v>0</v>
      </c>
      <c r="F995" s="67" t="str">
        <f t="shared" si="31"/>
        <v>-</v>
      </c>
    </row>
    <row r="996" spans="1:6" ht="17.25" thickBot="1">
      <c r="A996">
        <v>0</v>
      </c>
      <c r="B996" s="39"/>
      <c r="C996" s="43"/>
      <c r="D996" s="47" t="e">
        <f>+VLOOKUP($B996,Hoja1!$A$1:$F$678,5,FALSE)</f>
        <v>#N/A</v>
      </c>
      <c r="E996" s="47">
        <f t="shared" si="30"/>
        <v>0</v>
      </c>
      <c r="F996" s="67" t="str">
        <f t="shared" si="31"/>
        <v>-</v>
      </c>
    </row>
    <row r="997" spans="1:6" ht="17.25" thickBot="1">
      <c r="A997">
        <v>0</v>
      </c>
      <c r="B997" s="63"/>
      <c r="C997" s="11"/>
      <c r="D997" s="47" t="e">
        <f>+VLOOKUP($B997,Hoja1!$A$1:$F$678,5,FALSE)</f>
        <v>#N/A</v>
      </c>
      <c r="E997" s="47">
        <f t="shared" si="30"/>
        <v>0</v>
      </c>
      <c r="F997" s="67" t="str">
        <f t="shared" si="31"/>
        <v>-</v>
      </c>
    </row>
    <row r="998" spans="1:6">
      <c r="A998">
        <v>0</v>
      </c>
      <c r="B998" s="32"/>
      <c r="C998" s="41"/>
      <c r="D998" s="47" t="e">
        <f>+VLOOKUP($B998,Hoja1!$A$1:$F$678,5,FALSE)</f>
        <v>#N/A</v>
      </c>
      <c r="E998" s="47">
        <f t="shared" si="30"/>
        <v>0</v>
      </c>
      <c r="F998" s="67" t="str">
        <f t="shared" si="31"/>
        <v>-</v>
      </c>
    </row>
    <row r="999" spans="1:6">
      <c r="A999">
        <v>0</v>
      </c>
      <c r="B999" s="21"/>
      <c r="C999" s="42"/>
      <c r="D999" s="47" t="e">
        <f>+VLOOKUP($B999,Hoja1!$A$1:$F$678,5,FALSE)</f>
        <v>#N/A</v>
      </c>
      <c r="E999" s="47">
        <f t="shared" si="30"/>
        <v>0</v>
      </c>
      <c r="F999" s="67" t="str">
        <f t="shared" si="31"/>
        <v>-</v>
      </c>
    </row>
    <row r="1000" spans="1:6">
      <c r="A1000">
        <v>0</v>
      </c>
      <c r="B1000" s="21"/>
      <c r="C1000" s="42"/>
      <c r="D1000" s="47" t="e">
        <f>+VLOOKUP($B1000,Hoja1!$A$1:$F$678,5,FALSE)</f>
        <v>#N/A</v>
      </c>
      <c r="E1000" s="47">
        <f t="shared" si="30"/>
        <v>0</v>
      </c>
      <c r="F1000" s="67" t="str">
        <f t="shared" si="31"/>
        <v>-</v>
      </c>
    </row>
    <row r="1001" spans="1:6" ht="17.25" thickBot="1">
      <c r="A1001">
        <v>0</v>
      </c>
      <c r="B1001" s="39"/>
      <c r="C1001" s="43"/>
      <c r="D1001" s="47" t="e">
        <f>+VLOOKUP($B1001,Hoja1!$A$1:$F$678,5,FALSE)</f>
        <v>#N/A</v>
      </c>
      <c r="E1001" s="47">
        <f t="shared" si="30"/>
        <v>0</v>
      </c>
      <c r="F1001" s="67" t="str">
        <f t="shared" si="31"/>
        <v>-</v>
      </c>
    </row>
    <row r="1002" spans="1:6" ht="17.25" thickBot="1">
      <c r="A1002">
        <v>0</v>
      </c>
      <c r="B1002" s="63"/>
      <c r="C1002" s="11"/>
      <c r="D1002" s="47" t="e">
        <f>+VLOOKUP($B1002,Hoja1!$A$1:$F$678,5,FALSE)</f>
        <v>#N/A</v>
      </c>
      <c r="E1002" s="47">
        <f t="shared" si="30"/>
        <v>0</v>
      </c>
      <c r="F1002" s="67" t="str">
        <f t="shared" si="31"/>
        <v>-</v>
      </c>
    </row>
    <row r="1003" spans="1:6">
      <c r="A1003">
        <v>0</v>
      </c>
      <c r="B1003" s="32"/>
      <c r="C1003" s="41"/>
      <c r="D1003" s="47" t="e">
        <f>+VLOOKUP($B1003,Hoja1!$A$1:$F$678,5,FALSE)</f>
        <v>#N/A</v>
      </c>
      <c r="E1003" s="47">
        <f t="shared" si="30"/>
        <v>0</v>
      </c>
      <c r="F1003" s="67" t="str">
        <f t="shared" si="31"/>
        <v>-</v>
      </c>
    </row>
    <row r="1004" spans="1:6">
      <c r="A1004">
        <v>0</v>
      </c>
      <c r="B1004" s="21"/>
      <c r="C1004" s="42"/>
      <c r="D1004" s="47" t="e">
        <f>+VLOOKUP($B1004,Hoja1!$A$1:$F$678,5,FALSE)</f>
        <v>#N/A</v>
      </c>
      <c r="E1004" s="47">
        <f t="shared" si="30"/>
        <v>0</v>
      </c>
      <c r="F1004" s="67" t="str">
        <f t="shared" si="31"/>
        <v>-</v>
      </c>
    </row>
    <row r="1005" spans="1:6" ht="17.25" thickBot="1">
      <c r="A1005">
        <v>0</v>
      </c>
      <c r="B1005" s="22"/>
      <c r="C1005" s="43"/>
      <c r="D1005" s="47" t="e">
        <f>+VLOOKUP($B1005,Hoja1!$A$1:$F$678,5,FALSE)</f>
        <v>#N/A</v>
      </c>
      <c r="E1005" s="47">
        <f t="shared" si="30"/>
        <v>0</v>
      </c>
      <c r="F1005" s="67" t="str">
        <f t="shared" si="31"/>
        <v>-</v>
      </c>
    </row>
    <row r="1006" spans="1:6">
      <c r="B1006" s="40"/>
    </row>
  </sheetData>
  <mergeCells count="1">
    <mergeCell ref="C2:C5"/>
  </mergeCells>
  <phoneticPr fontId="2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78"/>
  <sheetViews>
    <sheetView workbookViewId="0"/>
  </sheetViews>
  <sheetFormatPr baseColWidth="10" defaultColWidth="11.42578125" defaultRowHeight="12.75"/>
  <cols>
    <col min="1" max="1" width="14.42578125" customWidth="1"/>
    <col min="2" max="2" width="59.42578125" customWidth="1"/>
    <col min="3" max="3" width="12.140625" customWidth="1"/>
    <col min="4" max="4" width="22.140625" customWidth="1"/>
    <col min="5" max="5" width="22.5703125" customWidth="1"/>
    <col min="6" max="6" width="14.42578125" customWidth="1"/>
  </cols>
  <sheetData>
    <row r="1" spans="1:6">
      <c r="A1" s="65"/>
      <c r="B1" s="65" t="s">
        <v>605</v>
      </c>
      <c r="C1" s="65" t="s">
        <v>606</v>
      </c>
      <c r="D1" s="66">
        <v>39566.354166666664</v>
      </c>
      <c r="E1" s="66">
        <v>40602.375</v>
      </c>
      <c r="F1" s="65"/>
    </row>
    <row r="2" spans="1:6">
      <c r="A2" s="65" t="s">
        <v>607</v>
      </c>
      <c r="B2" s="65" t="s">
        <v>608</v>
      </c>
      <c r="C2" s="65" t="s">
        <v>609</v>
      </c>
      <c r="D2" s="66">
        <v>39566.375</v>
      </c>
      <c r="E2" s="66">
        <v>39566.375</v>
      </c>
      <c r="F2" s="65" t="s">
        <v>607</v>
      </c>
    </row>
    <row r="3" spans="1:6">
      <c r="A3" s="65" t="s">
        <v>607</v>
      </c>
      <c r="B3" s="65" t="s">
        <v>610</v>
      </c>
      <c r="C3" s="65" t="s">
        <v>609</v>
      </c>
      <c r="D3" s="66">
        <v>39596.375</v>
      </c>
      <c r="E3" s="66">
        <v>39596.375</v>
      </c>
      <c r="F3" s="65" t="s">
        <v>607</v>
      </c>
    </row>
    <row r="4" spans="1:6">
      <c r="A4" s="65" t="s">
        <v>607</v>
      </c>
      <c r="B4" s="65" t="s">
        <v>611</v>
      </c>
      <c r="C4" s="65" t="s">
        <v>609</v>
      </c>
      <c r="D4" s="66">
        <v>40602.375</v>
      </c>
      <c r="E4" s="66">
        <v>40602.375</v>
      </c>
      <c r="F4" s="65" t="s">
        <v>607</v>
      </c>
    </row>
    <row r="5" spans="1:6">
      <c r="A5" s="65" t="s">
        <v>612</v>
      </c>
      <c r="B5" s="65" t="s">
        <v>613</v>
      </c>
      <c r="C5" s="65" t="s">
        <v>614</v>
      </c>
      <c r="D5" s="66">
        <v>39566.354166666664</v>
      </c>
      <c r="E5" s="66">
        <v>39813.791666666664</v>
      </c>
      <c r="F5" s="65" t="s">
        <v>612</v>
      </c>
    </row>
    <row r="6" spans="1:6">
      <c r="A6" s="65" t="s">
        <v>612</v>
      </c>
      <c r="B6" s="65" t="s">
        <v>615</v>
      </c>
      <c r="C6" s="65" t="s">
        <v>616</v>
      </c>
      <c r="D6" s="66">
        <v>39814.375</v>
      </c>
      <c r="E6" s="66">
        <v>40178.375</v>
      </c>
      <c r="F6" s="65" t="s">
        <v>612</v>
      </c>
    </row>
    <row r="7" spans="1:6">
      <c r="A7" s="65" t="s">
        <v>612</v>
      </c>
      <c r="B7" s="65" t="s">
        <v>617</v>
      </c>
      <c r="C7" s="65" t="s">
        <v>616</v>
      </c>
      <c r="D7" s="66">
        <v>40179.375</v>
      </c>
      <c r="E7" s="66">
        <v>40543.375</v>
      </c>
      <c r="F7" s="65" t="s">
        <v>612</v>
      </c>
    </row>
    <row r="8" spans="1:6">
      <c r="A8" s="65" t="s">
        <v>612</v>
      </c>
      <c r="B8" s="65" t="s">
        <v>618</v>
      </c>
      <c r="C8" s="65" t="s">
        <v>619</v>
      </c>
      <c r="D8" s="66">
        <v>40544.375</v>
      </c>
      <c r="E8" s="66">
        <v>40602.375</v>
      </c>
      <c r="F8" s="65" t="s">
        <v>612</v>
      </c>
    </row>
    <row r="9" spans="1:6">
      <c r="A9" s="65" t="s">
        <v>620</v>
      </c>
      <c r="B9" s="65" t="s">
        <v>621</v>
      </c>
      <c r="C9" s="65" t="s">
        <v>622</v>
      </c>
      <c r="D9" s="66">
        <v>39609.375</v>
      </c>
      <c r="E9" s="66">
        <v>40602.375</v>
      </c>
      <c r="F9" s="65" t="s">
        <v>620</v>
      </c>
    </row>
    <row r="10" spans="1:6">
      <c r="A10" s="65" t="s">
        <v>620</v>
      </c>
      <c r="B10" s="65" t="s">
        <v>623</v>
      </c>
      <c r="C10" s="65" t="s">
        <v>609</v>
      </c>
      <c r="D10" s="66">
        <v>39609.375</v>
      </c>
      <c r="E10" s="66">
        <v>39609.375</v>
      </c>
      <c r="F10" s="65" t="s">
        <v>620</v>
      </c>
    </row>
    <row r="11" spans="1:6">
      <c r="A11" s="65" t="s">
        <v>620</v>
      </c>
      <c r="B11" s="65" t="s">
        <v>624</v>
      </c>
      <c r="C11" s="65" t="s">
        <v>625</v>
      </c>
      <c r="D11" s="66">
        <v>39611.375</v>
      </c>
      <c r="E11" s="66">
        <v>40602.375</v>
      </c>
      <c r="F11" s="65" t="s">
        <v>620</v>
      </c>
    </row>
    <row r="12" spans="1:6">
      <c r="A12" s="65" t="s">
        <v>620</v>
      </c>
      <c r="B12" s="65" t="s">
        <v>626</v>
      </c>
      <c r="C12" s="65" t="s">
        <v>627</v>
      </c>
      <c r="D12" s="66">
        <v>39611.375</v>
      </c>
      <c r="E12" s="66">
        <v>40087.791666666664</v>
      </c>
      <c r="F12" s="65" t="s">
        <v>620</v>
      </c>
    </row>
    <row r="13" spans="1:6">
      <c r="A13" s="65" t="s">
        <v>620</v>
      </c>
      <c r="B13" s="65" t="s">
        <v>628</v>
      </c>
      <c r="C13" s="65" t="s">
        <v>629</v>
      </c>
      <c r="D13" s="66">
        <v>39611.375</v>
      </c>
      <c r="E13" s="66">
        <v>39671.375</v>
      </c>
      <c r="F13" s="65" t="s">
        <v>620</v>
      </c>
    </row>
    <row r="14" spans="1:6">
      <c r="A14" s="65" t="s">
        <v>620</v>
      </c>
      <c r="B14" s="65" t="s">
        <v>630</v>
      </c>
      <c r="C14" s="65" t="s">
        <v>631</v>
      </c>
      <c r="D14" s="66">
        <v>39699.375</v>
      </c>
      <c r="E14" s="66">
        <v>39744.375</v>
      </c>
      <c r="F14" s="65" t="s">
        <v>620</v>
      </c>
    </row>
    <row r="15" spans="1:6">
      <c r="A15" s="65"/>
      <c r="B15" s="65" t="s">
        <v>632</v>
      </c>
      <c r="C15" s="65" t="s">
        <v>633</v>
      </c>
      <c r="D15" s="66">
        <v>40048.354166666664</v>
      </c>
      <c r="E15" s="66">
        <v>40077.791666666664</v>
      </c>
      <c r="F15" s="65"/>
    </row>
    <row r="16" spans="1:6">
      <c r="A16" s="65" t="s">
        <v>620</v>
      </c>
      <c r="B16" s="65" t="s">
        <v>634</v>
      </c>
      <c r="C16" s="65" t="s">
        <v>635</v>
      </c>
      <c r="D16" s="66">
        <v>40038.354166666664</v>
      </c>
      <c r="E16" s="66">
        <v>40087.791666666664</v>
      </c>
      <c r="F16" s="65" t="s">
        <v>620</v>
      </c>
    </row>
    <row r="17" spans="1:6">
      <c r="A17" s="65" t="s">
        <v>620</v>
      </c>
      <c r="B17" s="65" t="s">
        <v>636</v>
      </c>
      <c r="C17" s="65" t="s">
        <v>637</v>
      </c>
      <c r="D17" s="66">
        <v>40008.354166666664</v>
      </c>
      <c r="E17" s="66">
        <v>40087.791666666664</v>
      </c>
      <c r="F17" s="65" t="s">
        <v>620</v>
      </c>
    </row>
    <row r="18" spans="1:6">
      <c r="A18" s="65" t="s">
        <v>620</v>
      </c>
      <c r="B18" s="65" t="s">
        <v>638</v>
      </c>
      <c r="C18" s="65" t="s">
        <v>637</v>
      </c>
      <c r="D18" s="66">
        <v>40002.354166666664</v>
      </c>
      <c r="E18" s="66">
        <v>40081.791666666664</v>
      </c>
      <c r="F18" s="65" t="s">
        <v>620</v>
      </c>
    </row>
    <row r="19" spans="1:6">
      <c r="A19" s="65" t="s">
        <v>620</v>
      </c>
      <c r="B19" s="65" t="s">
        <v>639</v>
      </c>
      <c r="C19" s="65" t="s">
        <v>640</v>
      </c>
      <c r="D19" s="66">
        <v>39744.375</v>
      </c>
      <c r="E19" s="66">
        <v>39779.375</v>
      </c>
      <c r="F19" s="65" t="s">
        <v>620</v>
      </c>
    </row>
    <row r="20" spans="1:6">
      <c r="A20" s="65" t="s">
        <v>620</v>
      </c>
      <c r="B20" s="65" t="s">
        <v>641</v>
      </c>
      <c r="C20" s="65" t="s">
        <v>642</v>
      </c>
      <c r="D20" s="66">
        <v>39754.375</v>
      </c>
      <c r="E20" s="66">
        <v>39829.375</v>
      </c>
      <c r="F20" s="65" t="s">
        <v>620</v>
      </c>
    </row>
    <row r="21" spans="1:6">
      <c r="A21" s="65" t="s">
        <v>620</v>
      </c>
      <c r="B21" s="65" t="s">
        <v>643</v>
      </c>
      <c r="C21" s="65" t="s">
        <v>644</v>
      </c>
      <c r="D21" s="66">
        <v>39829.375</v>
      </c>
      <c r="E21" s="66">
        <v>39899.375</v>
      </c>
      <c r="F21" s="65" t="s">
        <v>620</v>
      </c>
    </row>
    <row r="22" spans="1:6">
      <c r="A22" s="65" t="s">
        <v>620</v>
      </c>
      <c r="B22" s="65" t="s">
        <v>645</v>
      </c>
      <c r="C22" s="65" t="s">
        <v>635</v>
      </c>
      <c r="D22" s="66">
        <v>40007.354166666664</v>
      </c>
      <c r="E22" s="66">
        <v>40056.791666666664</v>
      </c>
      <c r="F22" s="65" t="s">
        <v>620</v>
      </c>
    </row>
    <row r="23" spans="1:6">
      <c r="A23" s="65" t="s">
        <v>620</v>
      </c>
      <c r="B23" s="65" t="s">
        <v>646</v>
      </c>
      <c r="C23" s="65" t="s">
        <v>635</v>
      </c>
      <c r="D23" s="66">
        <v>39779.375</v>
      </c>
      <c r="E23" s="66">
        <v>39829.375</v>
      </c>
      <c r="F23" s="65" t="s">
        <v>620</v>
      </c>
    </row>
    <row r="24" spans="1:6">
      <c r="A24" s="65" t="s">
        <v>620</v>
      </c>
      <c r="B24" s="65" t="s">
        <v>647</v>
      </c>
      <c r="C24" s="65" t="s">
        <v>635</v>
      </c>
      <c r="D24" s="66">
        <v>39779.375</v>
      </c>
      <c r="E24" s="66">
        <v>39829.375</v>
      </c>
      <c r="F24" s="65" t="s">
        <v>620</v>
      </c>
    </row>
    <row r="25" spans="1:6">
      <c r="A25" s="65" t="s">
        <v>620</v>
      </c>
      <c r="B25" s="65" t="s">
        <v>648</v>
      </c>
      <c r="C25" s="65" t="s">
        <v>633</v>
      </c>
      <c r="D25" s="66">
        <v>39844.375</v>
      </c>
      <c r="E25" s="66">
        <v>39874.375</v>
      </c>
      <c r="F25" s="65" t="s">
        <v>620</v>
      </c>
    </row>
    <row r="26" spans="1:6">
      <c r="A26" s="65" t="s">
        <v>620</v>
      </c>
      <c r="B26" s="65" t="s">
        <v>649</v>
      </c>
      <c r="C26" s="65" t="s">
        <v>633</v>
      </c>
      <c r="D26" s="66">
        <v>40042.354166666664</v>
      </c>
      <c r="E26" s="66">
        <v>40071.791666666664</v>
      </c>
      <c r="F26" s="65" t="s">
        <v>620</v>
      </c>
    </row>
    <row r="27" spans="1:6">
      <c r="A27" s="65" t="s">
        <v>620</v>
      </c>
      <c r="B27" s="65" t="s">
        <v>650</v>
      </c>
      <c r="C27" s="65" t="s">
        <v>651</v>
      </c>
      <c r="D27" s="66">
        <v>39895.354166666664</v>
      </c>
      <c r="E27" s="66">
        <v>40210.791666666664</v>
      </c>
      <c r="F27" s="65" t="s">
        <v>620</v>
      </c>
    </row>
    <row r="28" spans="1:6">
      <c r="A28" s="65"/>
      <c r="B28" s="65" t="s">
        <v>652</v>
      </c>
      <c r="C28" s="65" t="s">
        <v>651</v>
      </c>
      <c r="D28" s="66">
        <v>39895.354166666664</v>
      </c>
      <c r="E28" s="66">
        <v>40210.791666666664</v>
      </c>
      <c r="F28" s="65"/>
    </row>
    <row r="29" spans="1:6">
      <c r="A29" s="65"/>
      <c r="B29" s="65" t="s">
        <v>653</v>
      </c>
      <c r="C29" s="65" t="s">
        <v>654</v>
      </c>
      <c r="D29" s="66">
        <v>39902.354166666664</v>
      </c>
      <c r="E29" s="66">
        <v>39927.6875</v>
      </c>
      <c r="F29" s="65"/>
    </row>
    <row r="30" spans="1:6">
      <c r="A30" s="65"/>
      <c r="B30" s="65" t="s">
        <v>5</v>
      </c>
      <c r="C30" s="65" t="s">
        <v>654</v>
      </c>
      <c r="D30" s="66">
        <v>39902.354166666664</v>
      </c>
      <c r="E30" s="66">
        <v>39927.6875</v>
      </c>
      <c r="F30" s="65"/>
    </row>
    <row r="31" spans="1:6">
      <c r="A31" s="65"/>
      <c r="B31" s="65" t="s">
        <v>655</v>
      </c>
      <c r="C31" s="65" t="s">
        <v>656</v>
      </c>
      <c r="D31" s="66">
        <v>39895.354166666664</v>
      </c>
      <c r="E31" s="66">
        <v>40088.6875</v>
      </c>
      <c r="F31" s="65"/>
    </row>
    <row r="32" spans="1:6">
      <c r="A32" s="65"/>
      <c r="B32" s="65" t="s">
        <v>6</v>
      </c>
      <c r="C32" s="65" t="s">
        <v>657</v>
      </c>
      <c r="D32" s="66">
        <v>39895.354166666664</v>
      </c>
      <c r="E32" s="66">
        <v>39934.6875</v>
      </c>
      <c r="F32" s="65"/>
    </row>
    <row r="33" spans="1:6">
      <c r="A33" s="65"/>
      <c r="B33" s="65" t="s">
        <v>7</v>
      </c>
      <c r="C33" s="65" t="s">
        <v>657</v>
      </c>
      <c r="D33" s="66">
        <v>39895.354166666664</v>
      </c>
      <c r="E33" s="66">
        <v>39934.6875</v>
      </c>
      <c r="F33" s="65"/>
    </row>
    <row r="34" spans="1:6">
      <c r="A34" s="65"/>
      <c r="B34" s="65" t="s">
        <v>658</v>
      </c>
      <c r="C34" s="65" t="s">
        <v>657</v>
      </c>
      <c r="D34" s="66">
        <v>39909.354166666664</v>
      </c>
      <c r="E34" s="66">
        <v>39948.6875</v>
      </c>
      <c r="F34" s="65"/>
    </row>
    <row r="35" spans="1:6">
      <c r="A35" s="65"/>
      <c r="B35" s="65" t="s">
        <v>659</v>
      </c>
      <c r="C35" s="65" t="s">
        <v>654</v>
      </c>
      <c r="D35" s="66">
        <v>40052.354166666664</v>
      </c>
      <c r="E35" s="66">
        <v>40077.6875</v>
      </c>
      <c r="F35" s="65"/>
    </row>
    <row r="36" spans="1:6">
      <c r="A36" s="65"/>
      <c r="B36" s="65" t="s">
        <v>9</v>
      </c>
      <c r="C36" s="65" t="s">
        <v>654</v>
      </c>
      <c r="D36" s="66">
        <v>40052.354166666664</v>
      </c>
      <c r="E36" s="66">
        <v>40077.6875</v>
      </c>
      <c r="F36" s="65"/>
    </row>
    <row r="37" spans="1:6">
      <c r="A37" s="65"/>
      <c r="B37" s="65" t="s">
        <v>660</v>
      </c>
      <c r="C37" s="65" t="s">
        <v>654</v>
      </c>
      <c r="D37" s="66">
        <v>40052.354166666664</v>
      </c>
      <c r="E37" s="66">
        <v>40077.6875</v>
      </c>
      <c r="F37" s="65"/>
    </row>
    <row r="38" spans="1:6">
      <c r="A38" s="65"/>
      <c r="B38" s="65" t="s">
        <v>411</v>
      </c>
      <c r="C38" s="65" t="s">
        <v>654</v>
      </c>
      <c r="D38" s="66">
        <v>40063.354166666664</v>
      </c>
      <c r="E38" s="66">
        <v>40088.6875</v>
      </c>
      <c r="F38" s="65"/>
    </row>
    <row r="39" spans="1:6">
      <c r="A39" s="65"/>
      <c r="B39" s="65" t="s">
        <v>661</v>
      </c>
      <c r="C39" s="65" t="s">
        <v>654</v>
      </c>
      <c r="D39" s="66">
        <v>40063.354166666664</v>
      </c>
      <c r="E39" s="66">
        <v>40088.6875</v>
      </c>
      <c r="F39" s="65"/>
    </row>
    <row r="40" spans="1:6">
      <c r="A40" s="65"/>
      <c r="B40" s="65" t="s">
        <v>11</v>
      </c>
      <c r="C40" s="65" t="s">
        <v>654</v>
      </c>
      <c r="D40" s="66">
        <v>40063.354166666664</v>
      </c>
      <c r="E40" s="66">
        <v>40088.6875</v>
      </c>
      <c r="F40" s="65"/>
    </row>
    <row r="41" spans="1:6">
      <c r="A41" s="65"/>
      <c r="B41" s="65" t="s">
        <v>12</v>
      </c>
      <c r="C41" s="65" t="s">
        <v>654</v>
      </c>
      <c r="D41" s="66">
        <v>40063.354166666664</v>
      </c>
      <c r="E41" s="66">
        <v>40088.6875</v>
      </c>
      <c r="F41" s="65"/>
    </row>
    <row r="42" spans="1:6">
      <c r="A42" s="65"/>
      <c r="B42" s="65" t="s">
        <v>662</v>
      </c>
      <c r="C42" s="65" t="s">
        <v>654</v>
      </c>
      <c r="D42" s="66">
        <v>40063.354166666664</v>
      </c>
      <c r="E42" s="66">
        <v>40088.6875</v>
      </c>
      <c r="F42" s="65"/>
    </row>
    <row r="43" spans="1:6">
      <c r="A43" s="65"/>
      <c r="B43" s="65" t="s">
        <v>413</v>
      </c>
      <c r="C43" s="65" t="s">
        <v>654</v>
      </c>
      <c r="D43" s="66">
        <v>40063.354166666664</v>
      </c>
      <c r="E43" s="66">
        <v>40088.6875</v>
      </c>
      <c r="F43" s="65"/>
    </row>
    <row r="44" spans="1:6">
      <c r="A44" s="65"/>
      <c r="B44" s="65" t="s">
        <v>414</v>
      </c>
      <c r="C44" s="65" t="s">
        <v>654</v>
      </c>
      <c r="D44" s="66">
        <v>40063.354166666664</v>
      </c>
      <c r="E44" s="66">
        <v>40088.6875</v>
      </c>
      <c r="F44" s="65"/>
    </row>
    <row r="45" spans="1:6">
      <c r="A45" s="65"/>
      <c r="B45" s="65" t="s">
        <v>663</v>
      </c>
      <c r="C45" s="65" t="s">
        <v>664</v>
      </c>
      <c r="D45" s="66">
        <v>39895.354166666664</v>
      </c>
      <c r="E45" s="66">
        <v>40116.6875</v>
      </c>
      <c r="F45" s="65"/>
    </row>
    <row r="46" spans="1:6">
      <c r="A46" s="65"/>
      <c r="B46" s="65" t="s">
        <v>665</v>
      </c>
      <c r="C46" s="65" t="s">
        <v>657</v>
      </c>
      <c r="D46" s="66">
        <v>39895.354166666664</v>
      </c>
      <c r="E46" s="66">
        <v>39934.6875</v>
      </c>
      <c r="F46" s="65"/>
    </row>
    <row r="47" spans="1:6">
      <c r="A47" s="65"/>
      <c r="B47" s="65" t="s">
        <v>666</v>
      </c>
      <c r="C47" s="65" t="s">
        <v>654</v>
      </c>
      <c r="D47" s="66">
        <v>39909.354166666664</v>
      </c>
      <c r="E47" s="66">
        <v>39934.6875</v>
      </c>
      <c r="F47" s="65"/>
    </row>
    <row r="48" spans="1:6">
      <c r="A48" s="65"/>
      <c r="B48" s="65" t="s">
        <v>15</v>
      </c>
      <c r="C48" s="65" t="s">
        <v>654</v>
      </c>
      <c r="D48" s="66">
        <v>39909.354166666664</v>
      </c>
      <c r="E48" s="66">
        <v>39934.6875</v>
      </c>
      <c r="F48" s="65"/>
    </row>
    <row r="49" spans="1:6">
      <c r="A49" s="65"/>
      <c r="B49" s="65" t="s">
        <v>667</v>
      </c>
      <c r="C49" s="65" t="s">
        <v>654</v>
      </c>
      <c r="D49" s="66">
        <v>39937.354166666664</v>
      </c>
      <c r="E49" s="66">
        <v>39962.6875</v>
      </c>
      <c r="F49" s="65"/>
    </row>
    <row r="50" spans="1:6">
      <c r="A50" s="65"/>
      <c r="B50" s="65" t="s">
        <v>668</v>
      </c>
      <c r="C50" s="65" t="s">
        <v>654</v>
      </c>
      <c r="D50" s="66">
        <v>39937.354166666664</v>
      </c>
      <c r="E50" s="66">
        <v>39962.6875</v>
      </c>
      <c r="F50" s="65"/>
    </row>
    <row r="51" spans="1:6">
      <c r="A51" s="65"/>
      <c r="B51" s="65" t="s">
        <v>18</v>
      </c>
      <c r="C51" s="65" t="s">
        <v>654</v>
      </c>
      <c r="D51" s="66">
        <v>39937.354166666664</v>
      </c>
      <c r="E51" s="66">
        <v>39962.6875</v>
      </c>
      <c r="F51" s="65"/>
    </row>
    <row r="52" spans="1:6">
      <c r="A52" s="65"/>
      <c r="B52" s="65" t="s">
        <v>20</v>
      </c>
      <c r="C52" s="65" t="s">
        <v>635</v>
      </c>
      <c r="D52" s="66">
        <v>40039.354166666664</v>
      </c>
      <c r="E52" s="66">
        <v>40088.791666666664</v>
      </c>
      <c r="F52" s="65"/>
    </row>
    <row r="53" spans="1:6">
      <c r="A53" s="65"/>
      <c r="B53" s="65" t="s">
        <v>21</v>
      </c>
      <c r="C53" s="65" t="s">
        <v>635</v>
      </c>
      <c r="D53" s="66">
        <v>40039.354166666664</v>
      </c>
      <c r="E53" s="66">
        <v>40088.791666666664</v>
      </c>
      <c r="F53" s="65"/>
    </row>
    <row r="54" spans="1:6">
      <c r="A54" s="65"/>
      <c r="B54" s="65" t="s">
        <v>669</v>
      </c>
      <c r="C54" s="65" t="s">
        <v>657</v>
      </c>
      <c r="D54" s="66">
        <v>40049.354166666664</v>
      </c>
      <c r="E54" s="66">
        <v>40088.791666666664</v>
      </c>
      <c r="F54" s="65"/>
    </row>
    <row r="55" spans="1:6">
      <c r="A55" s="65"/>
      <c r="B55" s="65" t="s">
        <v>670</v>
      </c>
      <c r="C55" s="65" t="s">
        <v>654</v>
      </c>
      <c r="D55" s="66">
        <v>40063.354166666664</v>
      </c>
      <c r="E55" s="66">
        <v>40088.791666666664</v>
      </c>
      <c r="F55" s="65"/>
    </row>
    <row r="56" spans="1:6">
      <c r="A56" s="65"/>
      <c r="B56" s="65" t="s">
        <v>671</v>
      </c>
      <c r="C56" s="65" t="s">
        <v>654</v>
      </c>
      <c r="D56" s="66">
        <v>40063.354166666664</v>
      </c>
      <c r="E56" s="66">
        <v>40088.791666666664</v>
      </c>
      <c r="F56" s="65"/>
    </row>
    <row r="57" spans="1:6">
      <c r="A57" s="65"/>
      <c r="B57" s="65" t="s">
        <v>672</v>
      </c>
      <c r="C57" s="65" t="s">
        <v>654</v>
      </c>
      <c r="D57" s="66">
        <v>40063.354166666664</v>
      </c>
      <c r="E57" s="66">
        <v>40088.791666666664</v>
      </c>
      <c r="F57" s="65"/>
    </row>
    <row r="58" spans="1:6">
      <c r="A58" s="65"/>
      <c r="B58" s="65" t="s">
        <v>673</v>
      </c>
      <c r="C58" s="65" t="s">
        <v>657</v>
      </c>
      <c r="D58" s="66">
        <v>40049.354166666664</v>
      </c>
      <c r="E58" s="66">
        <v>40088.791666666664</v>
      </c>
      <c r="F58" s="65"/>
    </row>
    <row r="59" spans="1:6">
      <c r="A59" s="65"/>
      <c r="B59" s="65" t="s">
        <v>674</v>
      </c>
      <c r="C59" s="65" t="s">
        <v>654</v>
      </c>
      <c r="D59" s="66">
        <v>40063.354166666664</v>
      </c>
      <c r="E59" s="66">
        <v>40088.791666666664</v>
      </c>
      <c r="F59" s="65"/>
    </row>
    <row r="60" spans="1:6">
      <c r="A60" s="65"/>
      <c r="B60" s="65" t="s">
        <v>675</v>
      </c>
      <c r="C60" s="65" t="s">
        <v>654</v>
      </c>
      <c r="D60" s="66">
        <v>40063.354166666664</v>
      </c>
      <c r="E60" s="66">
        <v>40088.791666666664</v>
      </c>
      <c r="F60" s="65"/>
    </row>
    <row r="61" spans="1:6">
      <c r="A61" s="65"/>
      <c r="B61" s="65" t="s">
        <v>24</v>
      </c>
      <c r="C61" s="65" t="s">
        <v>654</v>
      </c>
      <c r="D61" s="66">
        <v>40063.354166666664</v>
      </c>
      <c r="E61" s="66">
        <v>40088.791666666664</v>
      </c>
      <c r="F61" s="65"/>
    </row>
    <row r="62" spans="1:6">
      <c r="A62" s="65"/>
      <c r="B62" s="65" t="s">
        <v>22</v>
      </c>
      <c r="C62" s="65" t="s">
        <v>657</v>
      </c>
      <c r="D62" s="66">
        <v>40049.354166666664</v>
      </c>
      <c r="E62" s="66">
        <v>40088.791666666664</v>
      </c>
      <c r="F62" s="65"/>
    </row>
    <row r="63" spans="1:6">
      <c r="A63" s="65"/>
      <c r="B63" s="65" t="s">
        <v>676</v>
      </c>
      <c r="C63" s="65" t="s">
        <v>657</v>
      </c>
      <c r="D63" s="66">
        <v>40052.354166666664</v>
      </c>
      <c r="E63" s="66">
        <v>40091.6875</v>
      </c>
      <c r="F63" s="65"/>
    </row>
    <row r="64" spans="1:6">
      <c r="A64" s="65"/>
      <c r="B64" s="65" t="s">
        <v>677</v>
      </c>
      <c r="C64" s="65" t="s">
        <v>654</v>
      </c>
      <c r="D64" s="66">
        <v>40066.354166666664</v>
      </c>
      <c r="E64" s="66">
        <v>40091.6875</v>
      </c>
      <c r="F64" s="65"/>
    </row>
    <row r="65" spans="1:6">
      <c r="A65" s="65"/>
      <c r="B65" s="65" t="s">
        <v>678</v>
      </c>
      <c r="C65" s="65" t="s">
        <v>654</v>
      </c>
      <c r="D65" s="66">
        <v>40066.354166666664</v>
      </c>
      <c r="E65" s="66">
        <v>40091.6875</v>
      </c>
      <c r="F65" s="65"/>
    </row>
    <row r="66" spans="1:6">
      <c r="A66" s="65"/>
      <c r="B66" s="65" t="s">
        <v>679</v>
      </c>
      <c r="C66" s="65" t="s">
        <v>654</v>
      </c>
      <c r="D66" s="66">
        <v>40091.354166666664</v>
      </c>
      <c r="E66" s="66">
        <v>40116.6875</v>
      </c>
      <c r="F66" s="65"/>
    </row>
    <row r="67" spans="1:6">
      <c r="A67" s="65"/>
      <c r="B67" s="65" t="s">
        <v>419</v>
      </c>
      <c r="C67" s="65" t="s">
        <v>654</v>
      </c>
      <c r="D67" s="66">
        <v>40091.354166666664</v>
      </c>
      <c r="E67" s="66">
        <v>40116.6875</v>
      </c>
      <c r="F67" s="65"/>
    </row>
    <row r="68" spans="1:6">
      <c r="A68" s="65"/>
      <c r="B68" s="65" t="s">
        <v>680</v>
      </c>
      <c r="C68" s="65" t="s">
        <v>681</v>
      </c>
      <c r="D68" s="66">
        <v>40018.354166666664</v>
      </c>
      <c r="E68" s="66">
        <v>40090.6875</v>
      </c>
      <c r="F68" s="65"/>
    </row>
    <row r="69" spans="1:6">
      <c r="A69" s="65"/>
      <c r="B69" s="65" t="s">
        <v>682</v>
      </c>
      <c r="C69" s="65" t="s">
        <v>683</v>
      </c>
      <c r="D69" s="66">
        <v>40018.354166666664</v>
      </c>
      <c r="E69" s="66">
        <v>40071.791666666664</v>
      </c>
      <c r="F69" s="65"/>
    </row>
    <row r="70" spans="1:6">
      <c r="A70" s="65"/>
      <c r="B70" s="65" t="s">
        <v>684</v>
      </c>
      <c r="C70" s="65" t="s">
        <v>633</v>
      </c>
      <c r="D70" s="66">
        <v>40061.354166666664</v>
      </c>
      <c r="E70" s="66">
        <v>40090.6875</v>
      </c>
      <c r="F70" s="65"/>
    </row>
    <row r="71" spans="1:6">
      <c r="A71" s="65"/>
      <c r="B71" s="65" t="s">
        <v>685</v>
      </c>
      <c r="C71" s="65" t="s">
        <v>686</v>
      </c>
      <c r="D71" s="66">
        <v>39986.354166666664</v>
      </c>
      <c r="E71" s="66">
        <v>40112.6875</v>
      </c>
      <c r="F71" s="65"/>
    </row>
    <row r="72" spans="1:6">
      <c r="A72" s="65" t="s">
        <v>30</v>
      </c>
      <c r="B72" s="65" t="s">
        <v>687</v>
      </c>
      <c r="C72" s="65" t="s">
        <v>642</v>
      </c>
      <c r="D72" s="66">
        <v>40012.354166666664</v>
      </c>
      <c r="E72" s="66">
        <v>40086.791666666664</v>
      </c>
      <c r="F72" s="65" t="s">
        <v>30</v>
      </c>
    </row>
    <row r="73" spans="1:6">
      <c r="A73" s="65" t="s">
        <v>32</v>
      </c>
      <c r="B73" s="65" t="s">
        <v>31</v>
      </c>
      <c r="C73" s="65" t="s">
        <v>654</v>
      </c>
      <c r="D73" s="66">
        <v>40061.354166666664</v>
      </c>
      <c r="E73" s="66">
        <v>40086.791666666664</v>
      </c>
      <c r="F73" s="65" t="s">
        <v>32</v>
      </c>
    </row>
    <row r="74" spans="1:6">
      <c r="A74" s="65" t="s">
        <v>34</v>
      </c>
      <c r="B74" s="65" t="s">
        <v>33</v>
      </c>
      <c r="C74" s="65" t="s">
        <v>657</v>
      </c>
      <c r="D74" s="66">
        <v>40047.354166666664</v>
      </c>
      <c r="E74" s="66">
        <v>40086.791666666664</v>
      </c>
      <c r="F74" s="65" t="s">
        <v>34</v>
      </c>
    </row>
    <row r="75" spans="1:6">
      <c r="A75" s="65" t="s">
        <v>36</v>
      </c>
      <c r="B75" s="65" t="s">
        <v>688</v>
      </c>
      <c r="C75" s="65" t="s">
        <v>654</v>
      </c>
      <c r="D75" s="66">
        <v>39986.354166666664</v>
      </c>
      <c r="E75" s="66">
        <v>40011.791666666664</v>
      </c>
      <c r="F75" s="65" t="s">
        <v>36</v>
      </c>
    </row>
    <row r="76" spans="1:6">
      <c r="A76" s="65" t="s">
        <v>37</v>
      </c>
      <c r="B76" s="65" t="s">
        <v>689</v>
      </c>
      <c r="C76" s="65" t="s">
        <v>654</v>
      </c>
      <c r="D76" s="66">
        <v>40087.354166666664</v>
      </c>
      <c r="E76" s="66">
        <v>40112.6875</v>
      </c>
      <c r="F76" s="65" t="s">
        <v>37</v>
      </c>
    </row>
    <row r="77" spans="1:6">
      <c r="A77" s="65" t="s">
        <v>38</v>
      </c>
      <c r="B77" s="65" t="s">
        <v>690</v>
      </c>
      <c r="C77" s="65" t="s">
        <v>654</v>
      </c>
      <c r="D77" s="66">
        <v>40087.354166666664</v>
      </c>
      <c r="E77" s="66">
        <v>40112.6875</v>
      </c>
      <c r="F77" s="65" t="s">
        <v>38</v>
      </c>
    </row>
    <row r="78" spans="1:6">
      <c r="A78" s="65" t="s">
        <v>422</v>
      </c>
      <c r="B78" s="65" t="s">
        <v>691</v>
      </c>
      <c r="C78" s="65" t="s">
        <v>657</v>
      </c>
      <c r="D78" s="66">
        <v>40017.354166666664</v>
      </c>
      <c r="E78" s="66">
        <v>40056.791666666664</v>
      </c>
      <c r="F78" s="65" t="s">
        <v>422</v>
      </c>
    </row>
    <row r="79" spans="1:6">
      <c r="A79" s="65" t="s">
        <v>424</v>
      </c>
      <c r="B79" s="65" t="s">
        <v>692</v>
      </c>
      <c r="C79" s="65" t="s">
        <v>654</v>
      </c>
      <c r="D79" s="66">
        <v>40041.354166666664</v>
      </c>
      <c r="E79" s="66">
        <v>40066.791666666664</v>
      </c>
      <c r="F79" s="65" t="s">
        <v>424</v>
      </c>
    </row>
    <row r="80" spans="1:6">
      <c r="A80" s="65"/>
      <c r="B80" s="65" t="s">
        <v>693</v>
      </c>
      <c r="C80" s="65" t="s">
        <v>694</v>
      </c>
      <c r="D80" s="66">
        <v>39944.354166666664</v>
      </c>
      <c r="E80" s="66">
        <v>40133.6875</v>
      </c>
      <c r="F80" s="65"/>
    </row>
    <row r="81" spans="1:6">
      <c r="A81" s="65" t="s">
        <v>40</v>
      </c>
      <c r="B81" s="65" t="s">
        <v>39</v>
      </c>
      <c r="C81" s="65" t="s">
        <v>657</v>
      </c>
      <c r="D81" s="66">
        <v>39944.354166666664</v>
      </c>
      <c r="E81" s="66">
        <v>39983.6875</v>
      </c>
      <c r="F81" s="65" t="s">
        <v>40</v>
      </c>
    </row>
    <row r="82" spans="1:6">
      <c r="A82" s="65" t="s">
        <v>42</v>
      </c>
      <c r="B82" s="65" t="s">
        <v>41</v>
      </c>
      <c r="C82" s="65" t="s">
        <v>654</v>
      </c>
      <c r="D82" s="66">
        <v>39958.354166666664</v>
      </c>
      <c r="E82" s="66">
        <v>39983.6875</v>
      </c>
      <c r="F82" s="65" t="s">
        <v>42</v>
      </c>
    </row>
    <row r="83" spans="1:6">
      <c r="A83" s="65" t="s">
        <v>44</v>
      </c>
      <c r="B83" s="65" t="s">
        <v>43</v>
      </c>
      <c r="C83" s="65" t="s">
        <v>654</v>
      </c>
      <c r="D83" s="66">
        <v>39958.354166666664</v>
      </c>
      <c r="E83" s="66">
        <v>39983.6875</v>
      </c>
      <c r="F83" s="65" t="s">
        <v>44</v>
      </c>
    </row>
    <row r="84" spans="1:6">
      <c r="A84" s="65" t="s">
        <v>46</v>
      </c>
      <c r="B84" s="65" t="s">
        <v>45</v>
      </c>
      <c r="C84" s="65" t="s">
        <v>657</v>
      </c>
      <c r="D84" s="66">
        <v>40094.354166666664</v>
      </c>
      <c r="E84" s="66">
        <v>40133.6875</v>
      </c>
      <c r="F84" s="65" t="s">
        <v>46</v>
      </c>
    </row>
    <row r="85" spans="1:6">
      <c r="A85" s="65" t="s">
        <v>48</v>
      </c>
      <c r="B85" s="65" t="s">
        <v>47</v>
      </c>
      <c r="C85" s="65" t="s">
        <v>654</v>
      </c>
      <c r="D85" s="66">
        <v>40108.354166666664</v>
      </c>
      <c r="E85" s="66">
        <v>40133.6875</v>
      </c>
      <c r="F85" s="65" t="s">
        <v>48</v>
      </c>
    </row>
    <row r="86" spans="1:6">
      <c r="A86" s="65" t="s">
        <v>50</v>
      </c>
      <c r="B86" s="65" t="s">
        <v>49</v>
      </c>
      <c r="C86" s="65" t="s">
        <v>695</v>
      </c>
      <c r="D86" s="66">
        <v>39986.354166666664</v>
      </c>
      <c r="E86" s="66">
        <v>40018.6875</v>
      </c>
      <c r="F86" s="65" t="s">
        <v>50</v>
      </c>
    </row>
    <row r="87" spans="1:6">
      <c r="A87" s="65" t="s">
        <v>54</v>
      </c>
      <c r="B87" s="65" t="s">
        <v>696</v>
      </c>
      <c r="C87" s="65" t="s">
        <v>654</v>
      </c>
      <c r="D87" s="66">
        <v>39993.354166666664</v>
      </c>
      <c r="E87" s="66">
        <v>40018.6875</v>
      </c>
      <c r="F87" s="65" t="s">
        <v>54</v>
      </c>
    </row>
    <row r="88" spans="1:6">
      <c r="A88" s="65" t="s">
        <v>52</v>
      </c>
      <c r="B88" s="65"/>
      <c r="C88" s="65" t="s">
        <v>697</v>
      </c>
      <c r="D88" s="66">
        <v>39974.354166666664</v>
      </c>
      <c r="E88" s="66">
        <v>39993.791666666664</v>
      </c>
      <c r="F88" s="65" t="s">
        <v>52</v>
      </c>
    </row>
    <row r="89" spans="1:6">
      <c r="A89" s="65" t="s">
        <v>426</v>
      </c>
      <c r="B89" s="65" t="s">
        <v>425</v>
      </c>
      <c r="C89" s="65" t="s">
        <v>657</v>
      </c>
      <c r="D89" s="66">
        <v>39972.354166666664</v>
      </c>
      <c r="E89" s="66">
        <v>40011.6875</v>
      </c>
      <c r="F89" s="65" t="s">
        <v>426</v>
      </c>
    </row>
    <row r="90" spans="1:6">
      <c r="A90" s="65" t="s">
        <v>428</v>
      </c>
      <c r="B90" s="65" t="s">
        <v>427</v>
      </c>
      <c r="C90" s="65" t="s">
        <v>654</v>
      </c>
      <c r="D90" s="66">
        <v>40041.354166666664</v>
      </c>
      <c r="E90" s="66">
        <v>40066.791666666664</v>
      </c>
      <c r="F90" s="65" t="s">
        <v>428</v>
      </c>
    </row>
    <row r="91" spans="1:6">
      <c r="A91" s="65"/>
      <c r="B91" s="65" t="s">
        <v>698</v>
      </c>
      <c r="C91" s="65" t="s">
        <v>699</v>
      </c>
      <c r="D91" s="66">
        <v>40037.354166666664</v>
      </c>
      <c r="E91" s="66">
        <v>40064.791666666664</v>
      </c>
      <c r="F91" s="65"/>
    </row>
    <row r="92" spans="1:6">
      <c r="A92" s="65" t="s">
        <v>94</v>
      </c>
      <c r="B92" s="65" t="s">
        <v>700</v>
      </c>
      <c r="C92" s="65" t="s">
        <v>699</v>
      </c>
      <c r="D92" s="66">
        <v>40037.354166666664</v>
      </c>
      <c r="E92" s="66">
        <v>40064.791666666664</v>
      </c>
      <c r="F92" s="65" t="s">
        <v>94</v>
      </c>
    </row>
    <row r="93" spans="1:6">
      <c r="A93" s="65" t="s">
        <v>94</v>
      </c>
      <c r="B93" s="65" t="s">
        <v>701</v>
      </c>
      <c r="C93" s="65" t="s">
        <v>699</v>
      </c>
      <c r="D93" s="66">
        <v>40037.354166666664</v>
      </c>
      <c r="E93" s="66">
        <v>40064.791666666664</v>
      </c>
      <c r="F93" s="65" t="s">
        <v>94</v>
      </c>
    </row>
    <row r="94" spans="1:6">
      <c r="A94" s="65" t="s">
        <v>94</v>
      </c>
      <c r="B94" s="65" t="s">
        <v>702</v>
      </c>
      <c r="C94" s="65" t="s">
        <v>699</v>
      </c>
      <c r="D94" s="66">
        <v>40037.354166666664</v>
      </c>
      <c r="E94" s="66">
        <v>40064.791666666664</v>
      </c>
      <c r="F94" s="65" t="s">
        <v>94</v>
      </c>
    </row>
    <row r="95" spans="1:6">
      <c r="A95" s="65" t="s">
        <v>94</v>
      </c>
      <c r="B95" s="65" t="s">
        <v>703</v>
      </c>
      <c r="C95" s="65" t="s">
        <v>699</v>
      </c>
      <c r="D95" s="66">
        <v>40037.354166666664</v>
      </c>
      <c r="E95" s="66">
        <v>40064.791666666664</v>
      </c>
      <c r="F95" s="65" t="s">
        <v>94</v>
      </c>
    </row>
    <row r="96" spans="1:6">
      <c r="A96" s="65" t="s">
        <v>94</v>
      </c>
      <c r="B96" s="65" t="s">
        <v>704</v>
      </c>
      <c r="C96" s="65" t="s">
        <v>699</v>
      </c>
      <c r="D96" s="66">
        <v>40037.354166666664</v>
      </c>
      <c r="E96" s="66">
        <v>40064.791666666664</v>
      </c>
      <c r="F96" s="65" t="s">
        <v>94</v>
      </c>
    </row>
    <row r="97" spans="1:6">
      <c r="A97" s="65" t="s">
        <v>94</v>
      </c>
      <c r="B97" s="65" t="s">
        <v>705</v>
      </c>
      <c r="C97" s="65" t="s">
        <v>699</v>
      </c>
      <c r="D97" s="66">
        <v>40037.354166666664</v>
      </c>
      <c r="E97" s="66">
        <v>40064.791666666664</v>
      </c>
      <c r="F97" s="65" t="s">
        <v>94</v>
      </c>
    </row>
    <row r="98" spans="1:6">
      <c r="A98" s="65" t="s">
        <v>94</v>
      </c>
      <c r="B98" s="65" t="s">
        <v>706</v>
      </c>
      <c r="C98" s="65" t="s">
        <v>699</v>
      </c>
      <c r="D98" s="66">
        <v>40037.354166666664</v>
      </c>
      <c r="E98" s="66">
        <v>40064.791666666664</v>
      </c>
      <c r="F98" s="65" t="s">
        <v>94</v>
      </c>
    </row>
    <row r="99" spans="1:6">
      <c r="A99" s="65" t="s">
        <v>94</v>
      </c>
      <c r="B99" s="65" t="s">
        <v>707</v>
      </c>
      <c r="C99" s="65" t="s">
        <v>699</v>
      </c>
      <c r="D99" s="66">
        <v>40037.354166666664</v>
      </c>
      <c r="E99" s="66">
        <v>40064.791666666664</v>
      </c>
      <c r="F99" s="65" t="s">
        <v>94</v>
      </c>
    </row>
    <row r="100" spans="1:6">
      <c r="A100" s="65" t="s">
        <v>94</v>
      </c>
      <c r="B100" s="65" t="s">
        <v>708</v>
      </c>
      <c r="C100" s="65" t="s">
        <v>699</v>
      </c>
      <c r="D100" s="66">
        <v>40037.354166666664</v>
      </c>
      <c r="E100" s="66">
        <v>40064.791666666664</v>
      </c>
      <c r="F100" s="65" t="s">
        <v>94</v>
      </c>
    </row>
    <row r="101" spans="1:6">
      <c r="A101" s="65" t="s">
        <v>94</v>
      </c>
      <c r="B101" s="65" t="s">
        <v>709</v>
      </c>
      <c r="C101" s="65" t="s">
        <v>699</v>
      </c>
      <c r="D101" s="66">
        <v>40037.354166666664</v>
      </c>
      <c r="E101" s="66">
        <v>40064.791666666664</v>
      </c>
      <c r="F101" s="65" t="s">
        <v>94</v>
      </c>
    </row>
    <row r="102" spans="1:6">
      <c r="A102" s="65" t="s">
        <v>94</v>
      </c>
      <c r="B102" s="65" t="s">
        <v>710</v>
      </c>
      <c r="C102" s="65" t="s">
        <v>699</v>
      </c>
      <c r="D102" s="66">
        <v>40037.354166666664</v>
      </c>
      <c r="E102" s="66">
        <v>40064.791666666664</v>
      </c>
      <c r="F102" s="65" t="s">
        <v>94</v>
      </c>
    </row>
    <row r="103" spans="1:6">
      <c r="A103" s="65" t="s">
        <v>94</v>
      </c>
      <c r="B103" s="65" t="s">
        <v>711</v>
      </c>
      <c r="C103" s="65" t="s">
        <v>699</v>
      </c>
      <c r="D103" s="66">
        <v>40037.354166666664</v>
      </c>
      <c r="E103" s="66">
        <v>40064.791666666664</v>
      </c>
      <c r="F103" s="65" t="s">
        <v>94</v>
      </c>
    </row>
    <row r="104" spans="1:6">
      <c r="A104" s="65" t="s">
        <v>94</v>
      </c>
      <c r="B104" s="65" t="s">
        <v>712</v>
      </c>
      <c r="C104" s="65" t="s">
        <v>699</v>
      </c>
      <c r="D104" s="66">
        <v>40037.354166666664</v>
      </c>
      <c r="E104" s="66">
        <v>40064.791666666664</v>
      </c>
      <c r="F104" s="65" t="s">
        <v>94</v>
      </c>
    </row>
    <row r="105" spans="1:6">
      <c r="A105" s="65"/>
      <c r="B105" s="65" t="s">
        <v>713</v>
      </c>
      <c r="C105" s="65" t="s">
        <v>714</v>
      </c>
      <c r="D105" s="66">
        <v>40055.354166666664</v>
      </c>
      <c r="E105" s="66">
        <v>40077.791666666664</v>
      </c>
      <c r="F105" s="65"/>
    </row>
    <row r="106" spans="1:6">
      <c r="A106" s="65" t="s">
        <v>175</v>
      </c>
      <c r="B106" s="65" t="s">
        <v>715</v>
      </c>
      <c r="C106" s="65" t="s">
        <v>716</v>
      </c>
      <c r="D106" s="66">
        <v>40057.354166666664</v>
      </c>
      <c r="E106" s="66">
        <v>40077.791666666664</v>
      </c>
      <c r="F106" s="65" t="s">
        <v>175</v>
      </c>
    </row>
    <row r="107" spans="1:6">
      <c r="A107" s="65" t="s">
        <v>175</v>
      </c>
      <c r="B107" s="65" t="s">
        <v>717</v>
      </c>
      <c r="C107" s="65" t="s">
        <v>716</v>
      </c>
      <c r="D107" s="66">
        <v>40057.354166666664</v>
      </c>
      <c r="E107" s="66">
        <v>40077.791666666664</v>
      </c>
      <c r="F107" s="65" t="s">
        <v>175</v>
      </c>
    </row>
    <row r="108" spans="1:6">
      <c r="A108" s="65" t="s">
        <v>175</v>
      </c>
      <c r="B108" s="65" t="s">
        <v>718</v>
      </c>
      <c r="C108" s="65" t="s">
        <v>716</v>
      </c>
      <c r="D108" s="66">
        <v>40057.354166666664</v>
      </c>
      <c r="E108" s="66">
        <v>40077.791666666664</v>
      </c>
      <c r="F108" s="65" t="s">
        <v>175</v>
      </c>
    </row>
    <row r="109" spans="1:6">
      <c r="A109" s="65" t="s">
        <v>175</v>
      </c>
      <c r="B109" s="65" t="s">
        <v>719</v>
      </c>
      <c r="C109" s="65" t="s">
        <v>716</v>
      </c>
      <c r="D109" s="66">
        <v>40057.354166666664</v>
      </c>
      <c r="E109" s="66">
        <v>40077.791666666664</v>
      </c>
      <c r="F109" s="65" t="s">
        <v>175</v>
      </c>
    </row>
    <row r="110" spans="1:6">
      <c r="A110" s="65" t="s">
        <v>175</v>
      </c>
      <c r="B110" s="65" t="s">
        <v>720</v>
      </c>
      <c r="C110" s="65" t="s">
        <v>721</v>
      </c>
      <c r="D110" s="66">
        <v>40064.354166666664</v>
      </c>
      <c r="E110" s="66">
        <v>40077.791666666664</v>
      </c>
      <c r="F110" s="65" t="s">
        <v>175</v>
      </c>
    </row>
    <row r="111" spans="1:6">
      <c r="A111" s="65" t="s">
        <v>175</v>
      </c>
      <c r="B111" s="65" t="s">
        <v>722</v>
      </c>
      <c r="C111" s="65" t="s">
        <v>723</v>
      </c>
      <c r="D111" s="66">
        <v>40071.354166666664</v>
      </c>
      <c r="E111" s="66">
        <v>40077.791666666664</v>
      </c>
      <c r="F111" s="65" t="s">
        <v>175</v>
      </c>
    </row>
    <row r="112" spans="1:6">
      <c r="A112" s="65" t="s">
        <v>175</v>
      </c>
      <c r="B112" s="65" t="s">
        <v>724</v>
      </c>
      <c r="C112" s="65" t="s">
        <v>725</v>
      </c>
      <c r="D112" s="66">
        <v>40065.354166666664</v>
      </c>
      <c r="E112" s="66">
        <v>40077.791666666664</v>
      </c>
      <c r="F112" s="65" t="s">
        <v>175</v>
      </c>
    </row>
    <row r="113" spans="1:6">
      <c r="A113" s="65" t="s">
        <v>175</v>
      </c>
      <c r="B113" s="65" t="s">
        <v>726</v>
      </c>
      <c r="C113" s="65" t="s">
        <v>725</v>
      </c>
      <c r="D113" s="66">
        <v>40065.354166666664</v>
      </c>
      <c r="E113" s="66">
        <v>40077.791666666664</v>
      </c>
      <c r="F113" s="65" t="s">
        <v>175</v>
      </c>
    </row>
    <row r="114" spans="1:6">
      <c r="A114" s="65" t="s">
        <v>175</v>
      </c>
      <c r="B114" s="65" t="s">
        <v>727</v>
      </c>
      <c r="C114" s="65" t="s">
        <v>714</v>
      </c>
      <c r="D114" s="66">
        <v>40055.354166666664</v>
      </c>
      <c r="E114" s="66">
        <v>40077.791666666664</v>
      </c>
      <c r="F114" s="65" t="s">
        <v>175</v>
      </c>
    </row>
    <row r="115" spans="1:6">
      <c r="A115" s="65" t="s">
        <v>175</v>
      </c>
      <c r="B115" s="65" t="s">
        <v>728</v>
      </c>
      <c r="C115" s="65" t="s">
        <v>725</v>
      </c>
      <c r="D115" s="66">
        <v>40065.354166666664</v>
      </c>
      <c r="E115" s="66">
        <v>40077.791666666664</v>
      </c>
      <c r="F115" s="65" t="s">
        <v>175</v>
      </c>
    </row>
    <row r="116" spans="1:6">
      <c r="A116" s="65" t="s">
        <v>175</v>
      </c>
      <c r="B116" s="65" t="s">
        <v>729</v>
      </c>
      <c r="C116" s="65" t="s">
        <v>730</v>
      </c>
      <c r="D116" s="66">
        <v>40072.354166666664</v>
      </c>
      <c r="E116" s="66">
        <v>40077.791666666664</v>
      </c>
      <c r="F116" s="65" t="s">
        <v>175</v>
      </c>
    </row>
    <row r="117" spans="1:6">
      <c r="A117" s="65" t="s">
        <v>175</v>
      </c>
      <c r="B117" s="65" t="s">
        <v>731</v>
      </c>
      <c r="C117" s="65" t="s">
        <v>732</v>
      </c>
      <c r="D117" s="66">
        <v>40067.354166666664</v>
      </c>
      <c r="E117" s="66">
        <v>40077.791666666664</v>
      </c>
      <c r="F117" s="65" t="s">
        <v>175</v>
      </c>
    </row>
    <row r="118" spans="1:6">
      <c r="A118" s="65" t="s">
        <v>175</v>
      </c>
      <c r="B118" s="65" t="s">
        <v>733</v>
      </c>
      <c r="C118" s="65" t="s">
        <v>732</v>
      </c>
      <c r="D118" s="66">
        <v>40067.354166666664</v>
      </c>
      <c r="E118" s="66">
        <v>40077.791666666664</v>
      </c>
      <c r="F118" s="65" t="s">
        <v>175</v>
      </c>
    </row>
    <row r="119" spans="1:6">
      <c r="A119" s="65" t="s">
        <v>175</v>
      </c>
      <c r="B119" s="65" t="s">
        <v>734</v>
      </c>
      <c r="C119" s="65" t="s">
        <v>716</v>
      </c>
      <c r="D119" s="66">
        <v>40057.354166666664</v>
      </c>
      <c r="E119" s="66">
        <v>40077.791666666664</v>
      </c>
      <c r="F119" s="65" t="s">
        <v>175</v>
      </c>
    </row>
    <row r="120" spans="1:6">
      <c r="A120" s="65" t="s">
        <v>175</v>
      </c>
      <c r="B120" s="65" t="s">
        <v>735</v>
      </c>
      <c r="C120" s="65" t="s">
        <v>716</v>
      </c>
      <c r="D120" s="66">
        <v>40057.354166666664</v>
      </c>
      <c r="E120" s="66">
        <v>40077.791666666664</v>
      </c>
      <c r="F120" s="65" t="s">
        <v>175</v>
      </c>
    </row>
    <row r="121" spans="1:6">
      <c r="A121" s="65" t="s">
        <v>175</v>
      </c>
      <c r="B121" s="65" t="s">
        <v>736</v>
      </c>
      <c r="C121" s="65" t="s">
        <v>716</v>
      </c>
      <c r="D121" s="66">
        <v>40057.354166666664</v>
      </c>
      <c r="E121" s="66">
        <v>40077.791666666664</v>
      </c>
      <c r="F121" s="65" t="s">
        <v>175</v>
      </c>
    </row>
    <row r="122" spans="1:6">
      <c r="A122" s="65" t="s">
        <v>175</v>
      </c>
      <c r="B122" s="65" t="s">
        <v>737</v>
      </c>
      <c r="C122" s="65" t="s">
        <v>716</v>
      </c>
      <c r="D122" s="66">
        <v>40057.354166666664</v>
      </c>
      <c r="E122" s="66">
        <v>40077.791666666664</v>
      </c>
      <c r="F122" s="65" t="s">
        <v>175</v>
      </c>
    </row>
    <row r="123" spans="1:6">
      <c r="A123" s="65" t="s">
        <v>175</v>
      </c>
      <c r="B123" s="65" t="s">
        <v>738</v>
      </c>
      <c r="C123" s="65" t="s">
        <v>716</v>
      </c>
      <c r="D123" s="66">
        <v>40057.354166666664</v>
      </c>
      <c r="E123" s="66">
        <v>40077.791666666664</v>
      </c>
      <c r="F123" s="65" t="s">
        <v>175</v>
      </c>
    </row>
    <row r="124" spans="1:6">
      <c r="A124" s="65" t="s">
        <v>175</v>
      </c>
      <c r="B124" s="65" t="s">
        <v>739</v>
      </c>
      <c r="C124" s="65" t="s">
        <v>716</v>
      </c>
      <c r="D124" s="66">
        <v>40057.354166666664</v>
      </c>
      <c r="E124" s="66">
        <v>40077.791666666664</v>
      </c>
      <c r="F124" s="65" t="s">
        <v>175</v>
      </c>
    </row>
    <row r="125" spans="1:6">
      <c r="A125" s="65" t="s">
        <v>175</v>
      </c>
      <c r="B125" s="65" t="s">
        <v>740</v>
      </c>
      <c r="C125" s="65" t="s">
        <v>716</v>
      </c>
      <c r="D125" s="66">
        <v>40057.354166666664</v>
      </c>
      <c r="E125" s="66">
        <v>40077.791666666664</v>
      </c>
      <c r="F125" s="65" t="s">
        <v>175</v>
      </c>
    </row>
    <row r="126" spans="1:6">
      <c r="A126" s="65" t="s">
        <v>175</v>
      </c>
      <c r="B126" s="65" t="s">
        <v>741</v>
      </c>
      <c r="C126" s="65" t="s">
        <v>716</v>
      </c>
      <c r="D126" s="66">
        <v>40057.354166666664</v>
      </c>
      <c r="E126" s="66">
        <v>40077.791666666664</v>
      </c>
      <c r="F126" s="65" t="s">
        <v>175</v>
      </c>
    </row>
    <row r="127" spans="1:6">
      <c r="A127" s="65" t="s">
        <v>175</v>
      </c>
      <c r="B127" s="65" t="s">
        <v>742</v>
      </c>
      <c r="C127" s="65" t="s">
        <v>716</v>
      </c>
      <c r="D127" s="66">
        <v>40057.354166666664</v>
      </c>
      <c r="E127" s="66">
        <v>40077.791666666664</v>
      </c>
      <c r="F127" s="65" t="s">
        <v>175</v>
      </c>
    </row>
    <row r="128" spans="1:6">
      <c r="A128" s="65" t="s">
        <v>175</v>
      </c>
      <c r="B128" s="65" t="s">
        <v>743</v>
      </c>
      <c r="C128" s="65" t="s">
        <v>716</v>
      </c>
      <c r="D128" s="66">
        <v>40057.354166666664</v>
      </c>
      <c r="E128" s="66">
        <v>40077.791666666664</v>
      </c>
      <c r="F128" s="65" t="s">
        <v>175</v>
      </c>
    </row>
    <row r="129" spans="1:6">
      <c r="A129" s="65" t="s">
        <v>175</v>
      </c>
      <c r="B129" s="65" t="s">
        <v>744</v>
      </c>
      <c r="C129" s="65" t="s">
        <v>716</v>
      </c>
      <c r="D129" s="66">
        <v>40057.354166666664</v>
      </c>
      <c r="E129" s="66">
        <v>40077.791666666664</v>
      </c>
      <c r="F129" s="65" t="s">
        <v>175</v>
      </c>
    </row>
    <row r="130" spans="1:6">
      <c r="A130" s="65" t="s">
        <v>175</v>
      </c>
      <c r="B130" s="65" t="s">
        <v>745</v>
      </c>
      <c r="C130" s="65" t="s">
        <v>716</v>
      </c>
      <c r="D130" s="66">
        <v>40057.354166666664</v>
      </c>
      <c r="E130" s="66">
        <v>40077.791666666664</v>
      </c>
      <c r="F130" s="65" t="s">
        <v>175</v>
      </c>
    </row>
    <row r="131" spans="1:6">
      <c r="A131" s="65" t="s">
        <v>175</v>
      </c>
      <c r="B131" s="65" t="s">
        <v>746</v>
      </c>
      <c r="C131" s="65" t="s">
        <v>716</v>
      </c>
      <c r="D131" s="66">
        <v>40057.354166666664</v>
      </c>
      <c r="E131" s="66">
        <v>40077.791666666664</v>
      </c>
      <c r="F131" s="65" t="s">
        <v>175</v>
      </c>
    </row>
    <row r="132" spans="1:6">
      <c r="A132" s="65"/>
      <c r="B132" s="65" t="s">
        <v>747</v>
      </c>
      <c r="C132" s="65" t="s">
        <v>748</v>
      </c>
      <c r="D132" s="66">
        <v>40061.354166666664</v>
      </c>
      <c r="E132" s="66">
        <v>40116.791666666664</v>
      </c>
      <c r="F132" s="65"/>
    </row>
    <row r="133" spans="1:6">
      <c r="A133" s="65" t="s">
        <v>207</v>
      </c>
      <c r="B133" s="65" t="s">
        <v>749</v>
      </c>
      <c r="C133" s="65" t="s">
        <v>750</v>
      </c>
      <c r="D133" s="66">
        <v>40065.354166666664</v>
      </c>
      <c r="E133" s="66">
        <v>40088.791666666664</v>
      </c>
      <c r="F133" s="65" t="s">
        <v>207</v>
      </c>
    </row>
    <row r="134" spans="1:6">
      <c r="A134" s="65" t="s">
        <v>207</v>
      </c>
      <c r="B134" s="65" t="s">
        <v>751</v>
      </c>
      <c r="C134" s="65" t="s">
        <v>716</v>
      </c>
      <c r="D134" s="66">
        <v>40068.354166666664</v>
      </c>
      <c r="E134" s="66">
        <v>40088.791666666664</v>
      </c>
      <c r="F134" s="65" t="s">
        <v>207</v>
      </c>
    </row>
    <row r="135" spans="1:6">
      <c r="A135" s="65" t="s">
        <v>207</v>
      </c>
      <c r="B135" s="65" t="s">
        <v>752</v>
      </c>
      <c r="C135" s="65" t="s">
        <v>716</v>
      </c>
      <c r="D135" s="66">
        <v>40068.354166666664</v>
      </c>
      <c r="E135" s="66">
        <v>40088.791666666664</v>
      </c>
      <c r="F135" s="65" t="s">
        <v>207</v>
      </c>
    </row>
    <row r="136" spans="1:6">
      <c r="A136" s="65" t="s">
        <v>207</v>
      </c>
      <c r="B136" s="65" t="s">
        <v>753</v>
      </c>
      <c r="C136" s="65" t="s">
        <v>716</v>
      </c>
      <c r="D136" s="66">
        <v>40068.354166666664</v>
      </c>
      <c r="E136" s="66">
        <v>40088.791666666664</v>
      </c>
      <c r="F136" s="65" t="s">
        <v>207</v>
      </c>
    </row>
    <row r="137" spans="1:6">
      <c r="A137" s="65" t="s">
        <v>292</v>
      </c>
      <c r="B137" s="65" t="s">
        <v>754</v>
      </c>
      <c r="C137" s="65" t="s">
        <v>716</v>
      </c>
      <c r="D137" s="66">
        <v>40096.354166666664</v>
      </c>
      <c r="E137" s="66">
        <v>40116.791666666664</v>
      </c>
      <c r="F137" s="65" t="s">
        <v>292</v>
      </c>
    </row>
    <row r="138" spans="1:6">
      <c r="A138" s="65" t="s">
        <v>292</v>
      </c>
      <c r="B138" s="65" t="s">
        <v>755</v>
      </c>
      <c r="C138" s="65" t="s">
        <v>716</v>
      </c>
      <c r="D138" s="66">
        <v>40096.354166666664</v>
      </c>
      <c r="E138" s="66">
        <v>40116.791666666664</v>
      </c>
      <c r="F138" s="65" t="s">
        <v>292</v>
      </c>
    </row>
    <row r="139" spans="1:6">
      <c r="A139" s="65" t="s">
        <v>292</v>
      </c>
      <c r="B139" s="65" t="s">
        <v>756</v>
      </c>
      <c r="C139" s="65" t="s">
        <v>716</v>
      </c>
      <c r="D139" s="66">
        <v>40096.354166666664</v>
      </c>
      <c r="E139" s="66">
        <v>40116.791666666664</v>
      </c>
      <c r="F139" s="65" t="s">
        <v>292</v>
      </c>
    </row>
    <row r="140" spans="1:6">
      <c r="A140" s="65" t="s">
        <v>292</v>
      </c>
      <c r="B140" s="65" t="s">
        <v>757</v>
      </c>
      <c r="C140" s="65" t="s">
        <v>716</v>
      </c>
      <c r="D140" s="66">
        <v>40096.354166666664</v>
      </c>
      <c r="E140" s="66">
        <v>40116.791666666664</v>
      </c>
      <c r="F140" s="65" t="s">
        <v>292</v>
      </c>
    </row>
    <row r="141" spans="1:6">
      <c r="A141" s="65" t="s">
        <v>207</v>
      </c>
      <c r="B141" s="65" t="s">
        <v>758</v>
      </c>
      <c r="C141" s="65" t="s">
        <v>716</v>
      </c>
      <c r="D141" s="66">
        <v>40068.354166666664</v>
      </c>
      <c r="E141" s="66">
        <v>40088.791666666664</v>
      </c>
      <c r="F141" s="65" t="s">
        <v>207</v>
      </c>
    </row>
    <row r="142" spans="1:6">
      <c r="A142" s="65" t="s">
        <v>207</v>
      </c>
      <c r="B142" s="65" t="s">
        <v>759</v>
      </c>
      <c r="C142" s="65" t="s">
        <v>716</v>
      </c>
      <c r="D142" s="66">
        <v>40068.354166666664</v>
      </c>
      <c r="E142" s="66">
        <v>40088.791666666664</v>
      </c>
      <c r="F142" s="65" t="s">
        <v>207</v>
      </c>
    </row>
    <row r="143" spans="1:6">
      <c r="A143" s="65" t="s">
        <v>281</v>
      </c>
      <c r="B143" s="65" t="s">
        <v>760</v>
      </c>
      <c r="C143" s="65" t="s">
        <v>716</v>
      </c>
      <c r="D143" s="66">
        <v>40068.354166666664</v>
      </c>
      <c r="E143" s="66">
        <v>40088.791666666664</v>
      </c>
      <c r="F143" s="65" t="s">
        <v>281</v>
      </c>
    </row>
    <row r="144" spans="1:6">
      <c r="A144" s="65" t="s">
        <v>281</v>
      </c>
      <c r="B144" s="65" t="s">
        <v>761</v>
      </c>
      <c r="C144" s="65" t="s">
        <v>716</v>
      </c>
      <c r="D144" s="66">
        <v>40068.354166666664</v>
      </c>
      <c r="E144" s="66">
        <v>40088.791666666664</v>
      </c>
      <c r="F144" s="65" t="s">
        <v>281</v>
      </c>
    </row>
    <row r="145" spans="1:6">
      <c r="A145" s="65" t="s">
        <v>281</v>
      </c>
      <c r="B145" s="65" t="s">
        <v>762</v>
      </c>
      <c r="C145" s="65" t="s">
        <v>716</v>
      </c>
      <c r="D145" s="66">
        <v>40068.354166666664</v>
      </c>
      <c r="E145" s="66">
        <v>40088.791666666664</v>
      </c>
      <c r="F145" s="65" t="s">
        <v>281</v>
      </c>
    </row>
    <row r="146" spans="1:6">
      <c r="A146" s="65" t="s">
        <v>281</v>
      </c>
      <c r="B146" s="65" t="s">
        <v>763</v>
      </c>
      <c r="C146" s="65" t="s">
        <v>716</v>
      </c>
      <c r="D146" s="66">
        <v>40068.354166666664</v>
      </c>
      <c r="E146" s="66">
        <v>40088.791666666664</v>
      </c>
      <c r="F146" s="65" t="s">
        <v>281</v>
      </c>
    </row>
    <row r="147" spans="1:6">
      <c r="A147" s="65" t="s">
        <v>281</v>
      </c>
      <c r="B147" s="65" t="s">
        <v>764</v>
      </c>
      <c r="C147" s="65" t="s">
        <v>716</v>
      </c>
      <c r="D147" s="66">
        <v>40068.354166666664</v>
      </c>
      <c r="E147" s="66">
        <v>40088.791666666664</v>
      </c>
      <c r="F147" s="65" t="s">
        <v>281</v>
      </c>
    </row>
    <row r="148" spans="1:6">
      <c r="A148" s="65" t="s">
        <v>292</v>
      </c>
      <c r="B148" s="65" t="s">
        <v>765</v>
      </c>
      <c r="C148" s="65" t="s">
        <v>716</v>
      </c>
      <c r="D148" s="66">
        <v>40096.354166666664</v>
      </c>
      <c r="E148" s="66">
        <v>40116.6875</v>
      </c>
      <c r="F148" s="65" t="s">
        <v>292</v>
      </c>
    </row>
    <row r="149" spans="1:6">
      <c r="A149" s="65" t="s">
        <v>292</v>
      </c>
      <c r="B149" s="65" t="s">
        <v>766</v>
      </c>
      <c r="C149" s="65" t="s">
        <v>716</v>
      </c>
      <c r="D149" s="66">
        <v>40068.354166666664</v>
      </c>
      <c r="E149" s="66">
        <v>40088.791666666664</v>
      </c>
      <c r="F149" s="65" t="s">
        <v>292</v>
      </c>
    </row>
    <row r="150" spans="1:6">
      <c r="A150" s="65" t="s">
        <v>292</v>
      </c>
      <c r="B150" s="65" t="s">
        <v>767</v>
      </c>
      <c r="C150" s="65" t="s">
        <v>716</v>
      </c>
      <c r="D150" s="66">
        <v>40068.354166666664</v>
      </c>
      <c r="E150" s="66">
        <v>40088.791666666664</v>
      </c>
      <c r="F150" s="65" t="s">
        <v>292</v>
      </c>
    </row>
    <row r="151" spans="1:6">
      <c r="A151" s="65" t="s">
        <v>292</v>
      </c>
      <c r="B151" s="65" t="s">
        <v>768</v>
      </c>
      <c r="C151" s="65" t="s">
        <v>716</v>
      </c>
      <c r="D151" s="66">
        <v>40068.354166666664</v>
      </c>
      <c r="E151" s="66">
        <v>40088.791666666664</v>
      </c>
      <c r="F151" s="65" t="s">
        <v>292</v>
      </c>
    </row>
    <row r="152" spans="1:6">
      <c r="A152" s="65" t="s">
        <v>292</v>
      </c>
      <c r="B152" s="65" t="s">
        <v>769</v>
      </c>
      <c r="C152" s="65" t="s">
        <v>716</v>
      </c>
      <c r="D152" s="66">
        <v>40068.354166666664</v>
      </c>
      <c r="E152" s="66">
        <v>40088.791666666664</v>
      </c>
      <c r="F152" s="65" t="s">
        <v>292</v>
      </c>
    </row>
    <row r="153" spans="1:6">
      <c r="A153" s="65" t="s">
        <v>292</v>
      </c>
      <c r="B153" s="65" t="s">
        <v>770</v>
      </c>
      <c r="C153" s="65" t="s">
        <v>716</v>
      </c>
      <c r="D153" s="66">
        <v>40068.354166666664</v>
      </c>
      <c r="E153" s="66">
        <v>40088.791666666664</v>
      </c>
      <c r="F153" s="65" t="s">
        <v>292</v>
      </c>
    </row>
    <row r="154" spans="1:6">
      <c r="A154" s="65" t="s">
        <v>292</v>
      </c>
      <c r="B154" s="65" t="s">
        <v>771</v>
      </c>
      <c r="C154" s="65" t="s">
        <v>716</v>
      </c>
      <c r="D154" s="66">
        <v>40068.354166666664</v>
      </c>
      <c r="E154" s="66">
        <v>40088.791666666664</v>
      </c>
      <c r="F154" s="65" t="s">
        <v>292</v>
      </c>
    </row>
    <row r="155" spans="1:6">
      <c r="A155" s="65" t="s">
        <v>292</v>
      </c>
      <c r="B155" s="65" t="s">
        <v>772</v>
      </c>
      <c r="C155" s="65" t="s">
        <v>699</v>
      </c>
      <c r="D155" s="66">
        <v>40061.354166666664</v>
      </c>
      <c r="E155" s="66">
        <v>40088.791666666664</v>
      </c>
      <c r="F155" s="65" t="s">
        <v>292</v>
      </c>
    </row>
    <row r="156" spans="1:6">
      <c r="A156" s="65" t="s">
        <v>292</v>
      </c>
      <c r="B156" s="65" t="s">
        <v>773</v>
      </c>
      <c r="C156" s="65" t="s">
        <v>699</v>
      </c>
      <c r="D156" s="66">
        <v>40061.354166666664</v>
      </c>
      <c r="E156" s="66">
        <v>40088.791666666664</v>
      </c>
      <c r="F156" s="65" t="s">
        <v>292</v>
      </c>
    </row>
    <row r="157" spans="1:6">
      <c r="A157" s="65" t="s">
        <v>292</v>
      </c>
      <c r="B157" s="65" t="s">
        <v>774</v>
      </c>
      <c r="C157" s="65" t="s">
        <v>699</v>
      </c>
      <c r="D157" s="66">
        <v>40061.354166666664</v>
      </c>
      <c r="E157" s="66">
        <v>40088.791666666664</v>
      </c>
      <c r="F157" s="65" t="s">
        <v>292</v>
      </c>
    </row>
    <row r="158" spans="1:6">
      <c r="A158" s="65" t="s">
        <v>292</v>
      </c>
      <c r="B158" s="65" t="s">
        <v>775</v>
      </c>
      <c r="C158" s="65" t="s">
        <v>699</v>
      </c>
      <c r="D158" s="66">
        <v>40061.354166666664</v>
      </c>
      <c r="E158" s="66">
        <v>40088.791666666664</v>
      </c>
      <c r="F158" s="65" t="s">
        <v>292</v>
      </c>
    </row>
    <row r="159" spans="1:6">
      <c r="A159" s="65" t="s">
        <v>292</v>
      </c>
      <c r="B159" s="65" t="s">
        <v>776</v>
      </c>
      <c r="C159" s="65" t="s">
        <v>699</v>
      </c>
      <c r="D159" s="66">
        <v>40061.354166666664</v>
      </c>
      <c r="E159" s="66">
        <v>40088.791666666664</v>
      </c>
      <c r="F159" s="65" t="s">
        <v>292</v>
      </c>
    </row>
    <row r="160" spans="1:6">
      <c r="A160" s="65" t="s">
        <v>292</v>
      </c>
      <c r="B160" s="65" t="s">
        <v>777</v>
      </c>
      <c r="C160" s="65" t="s">
        <v>699</v>
      </c>
      <c r="D160" s="66">
        <v>40061.354166666664</v>
      </c>
      <c r="E160" s="66">
        <v>40088.791666666664</v>
      </c>
      <c r="F160" s="65" t="s">
        <v>292</v>
      </c>
    </row>
    <row r="161" spans="1:6">
      <c r="A161" s="65" t="s">
        <v>292</v>
      </c>
      <c r="B161" s="65" t="s">
        <v>778</v>
      </c>
      <c r="C161" s="65" t="s">
        <v>699</v>
      </c>
      <c r="D161" s="66">
        <v>40061.354166666664</v>
      </c>
      <c r="E161" s="66">
        <v>40088.791666666664</v>
      </c>
      <c r="F161" s="65" t="s">
        <v>292</v>
      </c>
    </row>
    <row r="162" spans="1:6">
      <c r="A162" s="65" t="s">
        <v>292</v>
      </c>
      <c r="B162" s="65" t="s">
        <v>779</v>
      </c>
      <c r="C162" s="65" t="s">
        <v>699</v>
      </c>
      <c r="D162" s="66">
        <v>40061.354166666664</v>
      </c>
      <c r="E162" s="66">
        <v>40088.791666666664</v>
      </c>
      <c r="F162" s="65" t="s">
        <v>292</v>
      </c>
    </row>
    <row r="163" spans="1:6">
      <c r="A163" s="65" t="s">
        <v>292</v>
      </c>
      <c r="B163" s="65" t="s">
        <v>780</v>
      </c>
      <c r="C163" s="65" t="s">
        <v>699</v>
      </c>
      <c r="D163" s="66">
        <v>40061.354166666664</v>
      </c>
      <c r="E163" s="66">
        <v>40088.791666666664</v>
      </c>
      <c r="F163" s="65" t="s">
        <v>292</v>
      </c>
    </row>
    <row r="164" spans="1:6">
      <c r="A164" s="65" t="s">
        <v>292</v>
      </c>
      <c r="B164" s="65" t="s">
        <v>781</v>
      </c>
      <c r="C164" s="65" t="s">
        <v>699</v>
      </c>
      <c r="D164" s="66">
        <v>40061.354166666664</v>
      </c>
      <c r="E164" s="66">
        <v>40088.791666666664</v>
      </c>
      <c r="F164" s="65" t="s">
        <v>292</v>
      </c>
    </row>
    <row r="165" spans="1:6">
      <c r="A165" s="65" t="s">
        <v>292</v>
      </c>
      <c r="B165" s="65" t="s">
        <v>782</v>
      </c>
      <c r="C165" s="65" t="s">
        <v>699</v>
      </c>
      <c r="D165" s="66">
        <v>40061.354166666664</v>
      </c>
      <c r="E165" s="66">
        <v>40088.791666666664</v>
      </c>
      <c r="F165" s="65" t="s">
        <v>292</v>
      </c>
    </row>
    <row r="166" spans="1:6">
      <c r="A166" s="65" t="s">
        <v>292</v>
      </c>
      <c r="B166" s="65" t="s">
        <v>783</v>
      </c>
      <c r="C166" s="65" t="s">
        <v>716</v>
      </c>
      <c r="D166" s="66">
        <v>40068.354166666664</v>
      </c>
      <c r="E166" s="66">
        <v>40088.791666666664</v>
      </c>
      <c r="F166" s="65" t="s">
        <v>292</v>
      </c>
    </row>
    <row r="167" spans="1:6">
      <c r="A167" s="65" t="s">
        <v>292</v>
      </c>
      <c r="B167" s="65" t="s">
        <v>784</v>
      </c>
      <c r="C167" s="65" t="s">
        <v>716</v>
      </c>
      <c r="D167" s="66">
        <v>40068.354166666664</v>
      </c>
      <c r="E167" s="66">
        <v>40088.791666666664</v>
      </c>
      <c r="F167" s="65" t="s">
        <v>292</v>
      </c>
    </row>
    <row r="168" spans="1:6">
      <c r="A168" s="65" t="s">
        <v>292</v>
      </c>
      <c r="B168" s="65" t="s">
        <v>785</v>
      </c>
      <c r="C168" s="65" t="s">
        <v>716</v>
      </c>
      <c r="D168" s="66">
        <v>40068.354166666664</v>
      </c>
      <c r="E168" s="66">
        <v>40088.791666666664</v>
      </c>
      <c r="F168" s="65" t="s">
        <v>292</v>
      </c>
    </row>
    <row r="169" spans="1:6">
      <c r="A169" s="65" t="s">
        <v>292</v>
      </c>
      <c r="B169" s="65" t="s">
        <v>786</v>
      </c>
      <c r="C169" s="65" t="s">
        <v>716</v>
      </c>
      <c r="D169" s="66">
        <v>40068.354166666664</v>
      </c>
      <c r="E169" s="66">
        <v>40088.791666666664</v>
      </c>
      <c r="F169" s="65" t="s">
        <v>292</v>
      </c>
    </row>
    <row r="170" spans="1:6">
      <c r="A170" s="65" t="s">
        <v>292</v>
      </c>
      <c r="B170" s="65" t="s">
        <v>787</v>
      </c>
      <c r="C170" s="65" t="s">
        <v>716</v>
      </c>
      <c r="D170" s="66">
        <v>40068.354166666664</v>
      </c>
      <c r="E170" s="66">
        <v>40088.791666666664</v>
      </c>
      <c r="F170" s="65" t="s">
        <v>292</v>
      </c>
    </row>
    <row r="171" spans="1:6">
      <c r="A171" s="65" t="s">
        <v>292</v>
      </c>
      <c r="B171" s="65" t="s">
        <v>788</v>
      </c>
      <c r="C171" s="65" t="s">
        <v>716</v>
      </c>
      <c r="D171" s="66">
        <v>40068.354166666664</v>
      </c>
      <c r="E171" s="66">
        <v>40088.791666666664</v>
      </c>
      <c r="F171" s="65" t="s">
        <v>292</v>
      </c>
    </row>
    <row r="172" spans="1:6">
      <c r="A172" s="65" t="s">
        <v>292</v>
      </c>
      <c r="B172" s="65" t="s">
        <v>789</v>
      </c>
      <c r="C172" s="65" t="s">
        <v>716</v>
      </c>
      <c r="D172" s="66">
        <v>40068.354166666664</v>
      </c>
      <c r="E172" s="66">
        <v>40088.791666666664</v>
      </c>
      <c r="F172" s="65" t="s">
        <v>292</v>
      </c>
    </row>
    <row r="173" spans="1:6">
      <c r="A173" s="65" t="s">
        <v>292</v>
      </c>
      <c r="B173" s="65" t="s">
        <v>790</v>
      </c>
      <c r="C173" s="65" t="s">
        <v>716</v>
      </c>
      <c r="D173" s="66">
        <v>40068.354166666664</v>
      </c>
      <c r="E173" s="66">
        <v>40088.791666666664</v>
      </c>
      <c r="F173" s="65" t="s">
        <v>292</v>
      </c>
    </row>
    <row r="174" spans="1:6">
      <c r="A174" s="65" t="s">
        <v>292</v>
      </c>
      <c r="B174" s="65" t="s">
        <v>791</v>
      </c>
      <c r="C174" s="65" t="s">
        <v>716</v>
      </c>
      <c r="D174" s="66">
        <v>40068.354166666664</v>
      </c>
      <c r="E174" s="66">
        <v>40088.791666666664</v>
      </c>
      <c r="F174" s="65" t="s">
        <v>292</v>
      </c>
    </row>
    <row r="175" spans="1:6">
      <c r="A175" s="65" t="s">
        <v>292</v>
      </c>
      <c r="B175" s="65" t="s">
        <v>792</v>
      </c>
      <c r="C175" s="65" t="s">
        <v>716</v>
      </c>
      <c r="D175" s="66">
        <v>40068.354166666664</v>
      </c>
      <c r="E175" s="66">
        <v>40088.791666666664</v>
      </c>
      <c r="F175" s="65" t="s">
        <v>292</v>
      </c>
    </row>
    <row r="176" spans="1:6">
      <c r="A176" s="65" t="s">
        <v>292</v>
      </c>
      <c r="B176" s="65" t="s">
        <v>793</v>
      </c>
      <c r="C176" s="65" t="s">
        <v>716</v>
      </c>
      <c r="D176" s="66">
        <v>40068.354166666664</v>
      </c>
      <c r="E176" s="66">
        <v>40088.791666666664</v>
      </c>
      <c r="F176" s="65" t="s">
        <v>292</v>
      </c>
    </row>
    <row r="177" spans="1:6">
      <c r="A177" s="65" t="s">
        <v>292</v>
      </c>
      <c r="B177" s="65" t="s">
        <v>794</v>
      </c>
      <c r="C177" s="65" t="s">
        <v>716</v>
      </c>
      <c r="D177" s="66">
        <v>40068.354166666664</v>
      </c>
      <c r="E177" s="66">
        <v>40088.791666666664</v>
      </c>
      <c r="F177" s="65" t="s">
        <v>292</v>
      </c>
    </row>
    <row r="178" spans="1:6">
      <c r="A178" s="65" t="s">
        <v>292</v>
      </c>
      <c r="B178" s="65" t="s">
        <v>795</v>
      </c>
      <c r="C178" s="65" t="s">
        <v>716</v>
      </c>
      <c r="D178" s="66">
        <v>40068.354166666664</v>
      </c>
      <c r="E178" s="66">
        <v>40088.791666666664</v>
      </c>
      <c r="F178" s="65" t="s">
        <v>292</v>
      </c>
    </row>
    <row r="179" spans="1:6">
      <c r="A179" s="65" t="s">
        <v>292</v>
      </c>
      <c r="B179" s="65" t="s">
        <v>796</v>
      </c>
      <c r="C179" s="65" t="s">
        <v>716</v>
      </c>
      <c r="D179" s="66">
        <v>40068.354166666664</v>
      </c>
      <c r="E179" s="66">
        <v>40088.791666666664</v>
      </c>
      <c r="F179" s="65" t="s">
        <v>292</v>
      </c>
    </row>
    <row r="180" spans="1:6">
      <c r="A180" s="65" t="s">
        <v>292</v>
      </c>
      <c r="B180" s="65" t="s">
        <v>797</v>
      </c>
      <c r="C180" s="65" t="s">
        <v>716</v>
      </c>
      <c r="D180" s="66">
        <v>40068.354166666664</v>
      </c>
      <c r="E180" s="66">
        <v>40088.791666666664</v>
      </c>
      <c r="F180" s="65" t="s">
        <v>292</v>
      </c>
    </row>
    <row r="181" spans="1:6">
      <c r="A181" s="65" t="s">
        <v>292</v>
      </c>
      <c r="B181" s="65" t="s">
        <v>798</v>
      </c>
      <c r="C181" s="65" t="s">
        <v>716</v>
      </c>
      <c r="D181" s="66">
        <v>40068.354166666664</v>
      </c>
      <c r="E181" s="66">
        <v>40088.791666666664</v>
      </c>
      <c r="F181" s="65" t="s">
        <v>292</v>
      </c>
    </row>
    <row r="182" spans="1:6">
      <c r="A182" s="65" t="s">
        <v>292</v>
      </c>
      <c r="B182" s="65" t="s">
        <v>799</v>
      </c>
      <c r="C182" s="65" t="s">
        <v>716</v>
      </c>
      <c r="D182" s="66">
        <v>40068.354166666664</v>
      </c>
      <c r="E182" s="66">
        <v>40088.791666666664</v>
      </c>
      <c r="F182" s="65" t="s">
        <v>292</v>
      </c>
    </row>
    <row r="183" spans="1:6">
      <c r="A183" s="65" t="s">
        <v>292</v>
      </c>
      <c r="B183" s="65" t="s">
        <v>800</v>
      </c>
      <c r="C183" s="65" t="s">
        <v>716</v>
      </c>
      <c r="D183" s="66">
        <v>40068.354166666664</v>
      </c>
      <c r="E183" s="66">
        <v>40088.791666666664</v>
      </c>
      <c r="F183" s="65" t="s">
        <v>292</v>
      </c>
    </row>
    <row r="184" spans="1:6">
      <c r="A184" s="65" t="s">
        <v>292</v>
      </c>
      <c r="B184" s="65" t="s">
        <v>801</v>
      </c>
      <c r="C184" s="65" t="s">
        <v>716</v>
      </c>
      <c r="D184" s="66">
        <v>40068.354166666664</v>
      </c>
      <c r="E184" s="66">
        <v>40088.791666666664</v>
      </c>
      <c r="F184" s="65" t="s">
        <v>292</v>
      </c>
    </row>
    <row r="185" spans="1:6">
      <c r="A185" s="65" t="s">
        <v>292</v>
      </c>
      <c r="B185" s="65" t="s">
        <v>802</v>
      </c>
      <c r="C185" s="65" t="s">
        <v>716</v>
      </c>
      <c r="D185" s="66">
        <v>40068.354166666664</v>
      </c>
      <c r="E185" s="66">
        <v>40088.791666666664</v>
      </c>
      <c r="F185" s="65" t="s">
        <v>292</v>
      </c>
    </row>
    <row r="186" spans="1:6">
      <c r="A186" s="65" t="s">
        <v>292</v>
      </c>
      <c r="B186" s="65" t="s">
        <v>803</v>
      </c>
      <c r="C186" s="65" t="s">
        <v>716</v>
      </c>
      <c r="D186" s="66">
        <v>40068.354166666664</v>
      </c>
      <c r="E186" s="66">
        <v>40088.791666666664</v>
      </c>
      <c r="F186" s="65" t="s">
        <v>292</v>
      </c>
    </row>
    <row r="187" spans="1:6">
      <c r="A187" s="65" t="s">
        <v>292</v>
      </c>
      <c r="B187" s="65" t="s">
        <v>804</v>
      </c>
      <c r="C187" s="65" t="s">
        <v>716</v>
      </c>
      <c r="D187" s="66">
        <v>40068.354166666664</v>
      </c>
      <c r="E187" s="66">
        <v>40088.791666666664</v>
      </c>
      <c r="F187" s="65" t="s">
        <v>292</v>
      </c>
    </row>
    <row r="188" spans="1:6">
      <c r="A188" s="65" t="s">
        <v>292</v>
      </c>
      <c r="B188" s="65" t="s">
        <v>805</v>
      </c>
      <c r="C188" s="65" t="s">
        <v>716</v>
      </c>
      <c r="D188" s="66">
        <v>40068.354166666664</v>
      </c>
      <c r="E188" s="66">
        <v>40088.791666666664</v>
      </c>
      <c r="F188" s="65" t="s">
        <v>292</v>
      </c>
    </row>
    <row r="189" spans="1:6">
      <c r="A189" s="65" t="s">
        <v>292</v>
      </c>
      <c r="B189" s="65" t="s">
        <v>806</v>
      </c>
      <c r="C189" s="65" t="s">
        <v>716</v>
      </c>
      <c r="D189" s="66">
        <v>40068.354166666664</v>
      </c>
      <c r="E189" s="66">
        <v>40088.791666666664</v>
      </c>
      <c r="F189" s="65" t="s">
        <v>292</v>
      </c>
    </row>
    <row r="190" spans="1:6">
      <c r="A190" s="65" t="s">
        <v>292</v>
      </c>
      <c r="B190" s="65" t="s">
        <v>807</v>
      </c>
      <c r="C190" s="65" t="s">
        <v>716</v>
      </c>
      <c r="D190" s="66">
        <v>40068.354166666664</v>
      </c>
      <c r="E190" s="66">
        <v>40088.791666666664</v>
      </c>
      <c r="F190" s="65" t="s">
        <v>292</v>
      </c>
    </row>
    <row r="191" spans="1:6">
      <c r="A191" s="65" t="s">
        <v>292</v>
      </c>
      <c r="B191" s="65" t="s">
        <v>808</v>
      </c>
      <c r="C191" s="65" t="s">
        <v>716</v>
      </c>
      <c r="D191" s="66">
        <v>40068.354166666664</v>
      </c>
      <c r="E191" s="66">
        <v>40088.791666666664</v>
      </c>
      <c r="F191" s="65" t="s">
        <v>292</v>
      </c>
    </row>
    <row r="192" spans="1:6">
      <c r="A192" s="65" t="s">
        <v>292</v>
      </c>
      <c r="B192" s="65" t="s">
        <v>809</v>
      </c>
      <c r="C192" s="65" t="s">
        <v>716</v>
      </c>
      <c r="D192" s="66">
        <v>40068.354166666664</v>
      </c>
      <c r="E192" s="66">
        <v>40088.791666666664</v>
      </c>
      <c r="F192" s="65" t="s">
        <v>292</v>
      </c>
    </row>
    <row r="193" spans="1:6">
      <c r="A193" s="65" t="s">
        <v>292</v>
      </c>
      <c r="B193" s="65" t="s">
        <v>810</v>
      </c>
      <c r="C193" s="65" t="s">
        <v>716</v>
      </c>
      <c r="D193" s="66">
        <v>40068.354166666664</v>
      </c>
      <c r="E193" s="66">
        <v>40088.791666666664</v>
      </c>
      <c r="F193" s="65" t="s">
        <v>292</v>
      </c>
    </row>
    <row r="194" spans="1:6">
      <c r="A194" s="65" t="s">
        <v>292</v>
      </c>
      <c r="B194" s="65" t="s">
        <v>811</v>
      </c>
      <c r="C194" s="65" t="s">
        <v>716</v>
      </c>
      <c r="D194" s="66">
        <v>40068.354166666664</v>
      </c>
      <c r="E194" s="66">
        <v>40088.791666666664</v>
      </c>
      <c r="F194" s="65" t="s">
        <v>292</v>
      </c>
    </row>
    <row r="195" spans="1:6">
      <c r="A195" s="65" t="s">
        <v>292</v>
      </c>
      <c r="B195" s="65" t="s">
        <v>812</v>
      </c>
      <c r="C195" s="65" t="s">
        <v>716</v>
      </c>
      <c r="D195" s="66">
        <v>40068.354166666664</v>
      </c>
      <c r="E195" s="66">
        <v>40088.791666666664</v>
      </c>
      <c r="F195" s="65" t="s">
        <v>292</v>
      </c>
    </row>
    <row r="196" spans="1:6">
      <c r="A196" s="65" t="s">
        <v>292</v>
      </c>
      <c r="B196" s="65" t="s">
        <v>813</v>
      </c>
      <c r="C196" s="65" t="s">
        <v>716</v>
      </c>
      <c r="D196" s="66">
        <v>40068.354166666664</v>
      </c>
      <c r="E196" s="66">
        <v>40088.791666666664</v>
      </c>
      <c r="F196" s="65" t="s">
        <v>292</v>
      </c>
    </row>
    <row r="197" spans="1:6">
      <c r="A197" s="65" t="s">
        <v>292</v>
      </c>
      <c r="B197" s="65" t="s">
        <v>814</v>
      </c>
      <c r="C197" s="65" t="s">
        <v>716</v>
      </c>
      <c r="D197" s="66">
        <v>40068.354166666664</v>
      </c>
      <c r="E197" s="66">
        <v>40088.791666666664</v>
      </c>
      <c r="F197" s="65" t="s">
        <v>292</v>
      </c>
    </row>
    <row r="198" spans="1:6">
      <c r="A198" s="65" t="s">
        <v>292</v>
      </c>
      <c r="B198" s="65" t="s">
        <v>815</v>
      </c>
      <c r="C198" s="65" t="s">
        <v>716</v>
      </c>
      <c r="D198" s="66">
        <v>40068.354166666664</v>
      </c>
      <c r="E198" s="66">
        <v>40088.791666666664</v>
      </c>
      <c r="F198" s="65" t="s">
        <v>292</v>
      </c>
    </row>
    <row r="199" spans="1:6">
      <c r="A199" s="65" t="s">
        <v>292</v>
      </c>
      <c r="B199" s="65" t="s">
        <v>816</v>
      </c>
      <c r="C199" s="65" t="s">
        <v>716</v>
      </c>
      <c r="D199" s="66">
        <v>40068.354166666664</v>
      </c>
      <c r="E199" s="66">
        <v>40088.791666666664</v>
      </c>
      <c r="F199" s="65" t="s">
        <v>292</v>
      </c>
    </row>
    <row r="200" spans="1:6">
      <c r="A200" s="65" t="s">
        <v>292</v>
      </c>
      <c r="B200" s="65" t="s">
        <v>817</v>
      </c>
      <c r="C200" s="65" t="s">
        <v>716</v>
      </c>
      <c r="D200" s="66">
        <v>40068.354166666664</v>
      </c>
      <c r="E200" s="66">
        <v>40088.791666666664</v>
      </c>
      <c r="F200" s="65" t="s">
        <v>292</v>
      </c>
    </row>
    <row r="201" spans="1:6">
      <c r="A201" s="65" t="s">
        <v>292</v>
      </c>
      <c r="B201" s="65" t="s">
        <v>818</v>
      </c>
      <c r="C201" s="65" t="s">
        <v>716</v>
      </c>
      <c r="D201" s="66">
        <v>40068.354166666664</v>
      </c>
      <c r="E201" s="66">
        <v>40088.791666666664</v>
      </c>
      <c r="F201" s="65" t="s">
        <v>292</v>
      </c>
    </row>
    <row r="202" spans="1:6">
      <c r="A202" s="65" t="s">
        <v>292</v>
      </c>
      <c r="B202" s="65" t="s">
        <v>819</v>
      </c>
      <c r="C202" s="65" t="s">
        <v>716</v>
      </c>
      <c r="D202" s="66">
        <v>40068.354166666664</v>
      </c>
      <c r="E202" s="66">
        <v>40088.791666666664</v>
      </c>
      <c r="F202" s="65" t="s">
        <v>292</v>
      </c>
    </row>
    <row r="203" spans="1:6">
      <c r="A203" s="65" t="s">
        <v>292</v>
      </c>
      <c r="B203" s="65" t="s">
        <v>820</v>
      </c>
      <c r="C203" s="65" t="s">
        <v>716</v>
      </c>
      <c r="D203" s="66">
        <v>40068.354166666664</v>
      </c>
      <c r="E203" s="66">
        <v>40088.791666666664</v>
      </c>
      <c r="F203" s="65" t="s">
        <v>292</v>
      </c>
    </row>
    <row r="204" spans="1:6">
      <c r="A204" s="65" t="s">
        <v>292</v>
      </c>
      <c r="B204" s="65" t="s">
        <v>821</v>
      </c>
      <c r="C204" s="65" t="s">
        <v>716</v>
      </c>
      <c r="D204" s="66">
        <v>40068.354166666664</v>
      </c>
      <c r="E204" s="66">
        <v>40088.791666666664</v>
      </c>
      <c r="F204" s="65" t="s">
        <v>292</v>
      </c>
    </row>
    <row r="205" spans="1:6">
      <c r="A205" s="65" t="s">
        <v>292</v>
      </c>
      <c r="B205" s="65" t="s">
        <v>822</v>
      </c>
      <c r="C205" s="65" t="s">
        <v>716</v>
      </c>
      <c r="D205" s="66">
        <v>40068.354166666664</v>
      </c>
      <c r="E205" s="66">
        <v>40088.791666666664</v>
      </c>
      <c r="F205" s="65" t="s">
        <v>292</v>
      </c>
    </row>
    <row r="206" spans="1:6">
      <c r="A206" s="65" t="s">
        <v>292</v>
      </c>
      <c r="B206" s="65" t="s">
        <v>823</v>
      </c>
      <c r="C206" s="65" t="s">
        <v>716</v>
      </c>
      <c r="D206" s="66">
        <v>40068.354166666664</v>
      </c>
      <c r="E206" s="66">
        <v>40088.791666666664</v>
      </c>
      <c r="F206" s="65" t="s">
        <v>292</v>
      </c>
    </row>
    <row r="207" spans="1:6">
      <c r="A207" s="65" t="s">
        <v>292</v>
      </c>
      <c r="B207" s="65" t="s">
        <v>824</v>
      </c>
      <c r="C207" s="65" t="s">
        <v>716</v>
      </c>
      <c r="D207" s="66">
        <v>40068.354166666664</v>
      </c>
      <c r="E207" s="66">
        <v>40088.791666666664</v>
      </c>
      <c r="F207" s="65" t="s">
        <v>292</v>
      </c>
    </row>
    <row r="208" spans="1:6">
      <c r="A208" s="65" t="s">
        <v>292</v>
      </c>
      <c r="B208" s="65" t="s">
        <v>825</v>
      </c>
      <c r="C208" s="65" t="s">
        <v>716</v>
      </c>
      <c r="D208" s="66">
        <v>40068.354166666664</v>
      </c>
      <c r="E208" s="66">
        <v>40088.791666666664</v>
      </c>
      <c r="F208" s="65" t="s">
        <v>292</v>
      </c>
    </row>
    <row r="209" spans="1:6">
      <c r="A209" s="65" t="s">
        <v>292</v>
      </c>
      <c r="B209" s="65" t="s">
        <v>826</v>
      </c>
      <c r="C209" s="65" t="s">
        <v>716</v>
      </c>
      <c r="D209" s="66">
        <v>40068.354166666664</v>
      </c>
      <c r="E209" s="66">
        <v>40088.791666666664</v>
      </c>
      <c r="F209" s="65" t="s">
        <v>292</v>
      </c>
    </row>
    <row r="210" spans="1:6">
      <c r="A210" s="65" t="s">
        <v>292</v>
      </c>
      <c r="B210" s="65" t="s">
        <v>827</v>
      </c>
      <c r="C210" s="65" t="s">
        <v>716</v>
      </c>
      <c r="D210" s="66">
        <v>40068.354166666664</v>
      </c>
      <c r="E210" s="66">
        <v>40088.791666666664</v>
      </c>
      <c r="F210" s="65" t="s">
        <v>292</v>
      </c>
    </row>
    <row r="211" spans="1:6">
      <c r="A211" s="65" t="s">
        <v>292</v>
      </c>
      <c r="B211" s="65" t="s">
        <v>828</v>
      </c>
      <c r="C211" s="65" t="s">
        <v>716</v>
      </c>
      <c r="D211" s="66">
        <v>40068.354166666664</v>
      </c>
      <c r="E211" s="66">
        <v>40088.791666666664</v>
      </c>
      <c r="F211" s="65" t="s">
        <v>292</v>
      </c>
    </row>
    <row r="212" spans="1:6">
      <c r="A212" s="65" t="s">
        <v>292</v>
      </c>
      <c r="B212" s="65" t="s">
        <v>829</v>
      </c>
      <c r="C212" s="65" t="s">
        <v>716</v>
      </c>
      <c r="D212" s="66">
        <v>40068.354166666664</v>
      </c>
      <c r="E212" s="66">
        <v>40088.791666666664</v>
      </c>
      <c r="F212" s="65" t="s">
        <v>292</v>
      </c>
    </row>
    <row r="213" spans="1:6">
      <c r="A213" s="65" t="s">
        <v>292</v>
      </c>
      <c r="B213" s="65" t="s">
        <v>830</v>
      </c>
      <c r="C213" s="65" t="s">
        <v>716</v>
      </c>
      <c r="D213" s="66">
        <v>40068.354166666664</v>
      </c>
      <c r="E213" s="66">
        <v>40088.791666666664</v>
      </c>
      <c r="F213" s="65" t="s">
        <v>292</v>
      </c>
    </row>
    <row r="214" spans="1:6">
      <c r="A214" s="65" t="s">
        <v>292</v>
      </c>
      <c r="B214" s="65" t="s">
        <v>831</v>
      </c>
      <c r="C214" s="65" t="s">
        <v>716</v>
      </c>
      <c r="D214" s="66">
        <v>40068.354166666664</v>
      </c>
      <c r="E214" s="66">
        <v>40088.791666666664</v>
      </c>
      <c r="F214" s="65" t="s">
        <v>292</v>
      </c>
    </row>
    <row r="215" spans="1:6">
      <c r="A215" s="65" t="s">
        <v>292</v>
      </c>
      <c r="B215" s="65" t="s">
        <v>832</v>
      </c>
      <c r="C215" s="65" t="s">
        <v>716</v>
      </c>
      <c r="D215" s="66">
        <v>40068.354166666664</v>
      </c>
      <c r="E215" s="66">
        <v>40088.791666666664</v>
      </c>
      <c r="F215" s="65" t="s">
        <v>292</v>
      </c>
    </row>
    <row r="216" spans="1:6">
      <c r="A216" s="65"/>
      <c r="B216" s="65" t="s">
        <v>833</v>
      </c>
      <c r="C216" s="65" t="s">
        <v>629</v>
      </c>
      <c r="D216" s="66">
        <v>40073.354166666664</v>
      </c>
      <c r="E216" s="66">
        <v>40132.791666666664</v>
      </c>
      <c r="F216" s="65"/>
    </row>
    <row r="217" spans="1:6">
      <c r="A217" s="65" t="s">
        <v>307</v>
      </c>
      <c r="B217" s="65" t="s">
        <v>306</v>
      </c>
      <c r="C217" s="65" t="s">
        <v>629</v>
      </c>
      <c r="D217" s="66">
        <v>40073.354166666664</v>
      </c>
      <c r="E217" s="66">
        <v>40132.791666666664</v>
      </c>
      <c r="F217" s="65" t="s">
        <v>307</v>
      </c>
    </row>
    <row r="218" spans="1:6">
      <c r="A218" s="65" t="s">
        <v>307</v>
      </c>
      <c r="B218" s="65" t="s">
        <v>308</v>
      </c>
      <c r="C218" s="65" t="s">
        <v>629</v>
      </c>
      <c r="D218" s="66">
        <v>40073.354166666664</v>
      </c>
      <c r="E218" s="66">
        <v>40132.791666666664</v>
      </c>
      <c r="F218" s="65" t="s">
        <v>307</v>
      </c>
    </row>
    <row r="219" spans="1:6">
      <c r="A219" s="65" t="s">
        <v>307</v>
      </c>
      <c r="B219" s="65" t="s">
        <v>491</v>
      </c>
      <c r="C219" s="65" t="s">
        <v>629</v>
      </c>
      <c r="D219" s="66">
        <v>40073.354166666664</v>
      </c>
      <c r="E219" s="66">
        <v>40132.791666666664</v>
      </c>
      <c r="F219" s="65" t="s">
        <v>307</v>
      </c>
    </row>
    <row r="220" spans="1:6">
      <c r="A220" s="65"/>
      <c r="B220" s="65" t="s">
        <v>834</v>
      </c>
      <c r="C220" s="65" t="s">
        <v>835</v>
      </c>
      <c r="D220" s="66">
        <v>40100.354166666664</v>
      </c>
      <c r="E220" s="66">
        <v>40162.6875</v>
      </c>
      <c r="F220" s="65"/>
    </row>
    <row r="221" spans="1:6">
      <c r="A221" s="65" t="s">
        <v>310</v>
      </c>
      <c r="B221" s="65" t="s">
        <v>309</v>
      </c>
      <c r="C221" s="65" t="s">
        <v>835</v>
      </c>
      <c r="D221" s="66">
        <v>40100.354166666664</v>
      </c>
      <c r="E221" s="66">
        <v>40162.6875</v>
      </c>
      <c r="F221" s="65" t="s">
        <v>310</v>
      </c>
    </row>
    <row r="222" spans="1:6">
      <c r="A222" s="65" t="s">
        <v>310</v>
      </c>
      <c r="B222" s="65" t="s">
        <v>311</v>
      </c>
      <c r="C222" s="65" t="s">
        <v>835</v>
      </c>
      <c r="D222" s="66">
        <v>40100.354166666664</v>
      </c>
      <c r="E222" s="66">
        <v>40162.6875</v>
      </c>
      <c r="F222" s="65" t="s">
        <v>310</v>
      </c>
    </row>
    <row r="223" spans="1:6">
      <c r="A223" s="65" t="s">
        <v>310</v>
      </c>
      <c r="B223" s="65" t="s">
        <v>312</v>
      </c>
      <c r="C223" s="65" t="s">
        <v>835</v>
      </c>
      <c r="D223" s="66">
        <v>40100.354166666664</v>
      </c>
      <c r="E223" s="66">
        <v>40162.6875</v>
      </c>
      <c r="F223" s="65" t="s">
        <v>310</v>
      </c>
    </row>
    <row r="224" spans="1:6">
      <c r="A224" s="65" t="s">
        <v>310</v>
      </c>
      <c r="B224" s="65" t="s">
        <v>313</v>
      </c>
      <c r="C224" s="65" t="s">
        <v>835</v>
      </c>
      <c r="D224" s="66">
        <v>40100.354166666664</v>
      </c>
      <c r="E224" s="66">
        <v>40162.6875</v>
      </c>
      <c r="F224" s="65" t="s">
        <v>310</v>
      </c>
    </row>
    <row r="225" spans="1:6">
      <c r="A225" s="65" t="s">
        <v>310</v>
      </c>
      <c r="B225" s="65" t="s">
        <v>314</v>
      </c>
      <c r="C225" s="65" t="s">
        <v>835</v>
      </c>
      <c r="D225" s="66">
        <v>40100.354166666664</v>
      </c>
      <c r="E225" s="66">
        <v>40162.6875</v>
      </c>
      <c r="F225" s="65" t="s">
        <v>310</v>
      </c>
    </row>
    <row r="226" spans="1:6">
      <c r="A226" s="65" t="s">
        <v>310</v>
      </c>
      <c r="B226" s="65" t="s">
        <v>492</v>
      </c>
      <c r="C226" s="65" t="s">
        <v>835</v>
      </c>
      <c r="D226" s="66">
        <v>40100.354166666664</v>
      </c>
      <c r="E226" s="66">
        <v>40162.6875</v>
      </c>
      <c r="F226" s="65" t="s">
        <v>310</v>
      </c>
    </row>
    <row r="227" spans="1:6">
      <c r="A227" s="65" t="s">
        <v>310</v>
      </c>
      <c r="B227" s="65" t="s">
        <v>493</v>
      </c>
      <c r="C227" s="65" t="s">
        <v>835</v>
      </c>
      <c r="D227" s="66">
        <v>40100.354166666664</v>
      </c>
      <c r="E227" s="66">
        <v>40162.6875</v>
      </c>
      <c r="F227" s="65" t="s">
        <v>310</v>
      </c>
    </row>
    <row r="228" spans="1:6">
      <c r="A228" s="65" t="s">
        <v>310</v>
      </c>
      <c r="B228" s="65" t="s">
        <v>494</v>
      </c>
      <c r="C228" s="65" t="s">
        <v>836</v>
      </c>
      <c r="D228" s="66">
        <v>40121.354166666664</v>
      </c>
      <c r="E228" s="66">
        <v>40162.6875</v>
      </c>
      <c r="F228" s="65" t="s">
        <v>310</v>
      </c>
    </row>
    <row r="229" spans="1:6">
      <c r="A229" s="65" t="s">
        <v>310</v>
      </c>
      <c r="B229" s="65" t="s">
        <v>495</v>
      </c>
      <c r="C229" s="65" t="s">
        <v>837</v>
      </c>
      <c r="D229" s="66">
        <v>40116.354166666664</v>
      </c>
      <c r="E229" s="66">
        <v>40162.6875</v>
      </c>
      <c r="F229" s="65" t="s">
        <v>310</v>
      </c>
    </row>
    <row r="230" spans="1:6">
      <c r="A230" s="65"/>
      <c r="B230" s="65" t="s">
        <v>838</v>
      </c>
      <c r="C230" s="65" t="s">
        <v>839</v>
      </c>
      <c r="D230" s="66">
        <v>40075.354166666664</v>
      </c>
      <c r="E230" s="66">
        <v>40158.6875</v>
      </c>
      <c r="F230" s="65"/>
    </row>
    <row r="231" spans="1:6">
      <c r="A231" s="65" t="s">
        <v>58</v>
      </c>
      <c r="B231" s="65" t="s">
        <v>57</v>
      </c>
      <c r="C231" s="65" t="s">
        <v>836</v>
      </c>
      <c r="D231" s="66">
        <v>40075.354166666664</v>
      </c>
      <c r="E231" s="66">
        <v>40116.791666666664</v>
      </c>
      <c r="F231" s="65" t="s">
        <v>58</v>
      </c>
    </row>
    <row r="232" spans="1:6">
      <c r="A232" s="65" t="s">
        <v>58</v>
      </c>
      <c r="B232" s="65" t="s">
        <v>59</v>
      </c>
      <c r="C232" s="65" t="s">
        <v>836</v>
      </c>
      <c r="D232" s="66">
        <v>40075.354166666664</v>
      </c>
      <c r="E232" s="66">
        <v>40116.791666666664</v>
      </c>
      <c r="F232" s="65" t="s">
        <v>58</v>
      </c>
    </row>
    <row r="233" spans="1:6">
      <c r="A233" s="65" t="s">
        <v>58</v>
      </c>
      <c r="B233" s="65" t="s">
        <v>60</v>
      </c>
      <c r="C233" s="65" t="s">
        <v>836</v>
      </c>
      <c r="D233" s="66">
        <v>40075.354166666664</v>
      </c>
      <c r="E233" s="66">
        <v>40116.791666666664</v>
      </c>
      <c r="F233" s="65" t="s">
        <v>58</v>
      </c>
    </row>
    <row r="234" spans="1:6">
      <c r="A234" s="65" t="s">
        <v>58</v>
      </c>
      <c r="B234" s="65" t="s">
        <v>61</v>
      </c>
      <c r="C234" s="65" t="s">
        <v>836</v>
      </c>
      <c r="D234" s="66">
        <v>40075.354166666664</v>
      </c>
      <c r="E234" s="66">
        <v>40116.791666666664</v>
      </c>
      <c r="F234" s="65" t="s">
        <v>58</v>
      </c>
    </row>
    <row r="235" spans="1:6">
      <c r="A235" s="65" t="s">
        <v>58</v>
      </c>
      <c r="B235" s="65" t="s">
        <v>429</v>
      </c>
      <c r="C235" s="65" t="s">
        <v>836</v>
      </c>
      <c r="D235" s="66">
        <v>40117.354166666664</v>
      </c>
      <c r="E235" s="66">
        <v>40158.6875</v>
      </c>
      <c r="F235" s="65" t="s">
        <v>58</v>
      </c>
    </row>
    <row r="236" spans="1:6">
      <c r="A236" s="65" t="s">
        <v>58</v>
      </c>
      <c r="B236" s="65" t="s">
        <v>430</v>
      </c>
      <c r="C236" s="65" t="s">
        <v>836</v>
      </c>
      <c r="D236" s="66">
        <v>40117.354166666664</v>
      </c>
      <c r="E236" s="66">
        <v>40158.6875</v>
      </c>
      <c r="F236" s="65" t="s">
        <v>58</v>
      </c>
    </row>
    <row r="237" spans="1:6">
      <c r="A237" s="65" t="s">
        <v>58</v>
      </c>
      <c r="B237" s="65" t="s">
        <v>431</v>
      </c>
      <c r="C237" s="65" t="s">
        <v>836</v>
      </c>
      <c r="D237" s="66">
        <v>40117.354166666664</v>
      </c>
      <c r="E237" s="66">
        <v>40158.6875</v>
      </c>
      <c r="F237" s="65" t="s">
        <v>58</v>
      </c>
    </row>
    <row r="238" spans="1:6">
      <c r="A238" s="65"/>
      <c r="B238" s="65" t="s">
        <v>840</v>
      </c>
      <c r="C238" s="65" t="s">
        <v>657</v>
      </c>
      <c r="D238" s="66">
        <v>40060.354166666664</v>
      </c>
      <c r="E238" s="66">
        <v>40099.791666666664</v>
      </c>
      <c r="F238" s="65"/>
    </row>
    <row r="239" spans="1:6">
      <c r="A239" s="65" t="s">
        <v>63</v>
      </c>
      <c r="B239" s="65" t="s">
        <v>62</v>
      </c>
      <c r="C239" s="65" t="s">
        <v>633</v>
      </c>
      <c r="D239" s="66">
        <v>40070.354166666664</v>
      </c>
      <c r="E239" s="66">
        <v>40099.791666666664</v>
      </c>
      <c r="F239" s="65" t="s">
        <v>63</v>
      </c>
    </row>
    <row r="240" spans="1:6">
      <c r="A240" s="65" t="s">
        <v>63</v>
      </c>
      <c r="B240" s="65" t="s">
        <v>64</v>
      </c>
      <c r="C240" s="65" t="s">
        <v>654</v>
      </c>
      <c r="D240" s="66">
        <v>40074.354166666664</v>
      </c>
      <c r="E240" s="66">
        <v>40099.791666666664</v>
      </c>
      <c r="F240" s="65" t="s">
        <v>63</v>
      </c>
    </row>
    <row r="241" spans="1:6">
      <c r="A241" s="65" t="s">
        <v>63</v>
      </c>
      <c r="B241" s="65" t="s">
        <v>65</v>
      </c>
      <c r="C241" s="65" t="s">
        <v>657</v>
      </c>
      <c r="D241" s="66">
        <v>40060.354166666664</v>
      </c>
      <c r="E241" s="66">
        <v>40099.791666666664</v>
      </c>
      <c r="F241" s="65" t="s">
        <v>63</v>
      </c>
    </row>
    <row r="242" spans="1:6">
      <c r="A242" s="65" t="s">
        <v>63</v>
      </c>
      <c r="B242" s="65" t="s">
        <v>66</v>
      </c>
      <c r="C242" s="65" t="s">
        <v>654</v>
      </c>
      <c r="D242" s="66">
        <v>40074.354166666664</v>
      </c>
      <c r="E242" s="66">
        <v>40099.791666666664</v>
      </c>
      <c r="F242" s="65" t="s">
        <v>63</v>
      </c>
    </row>
    <row r="243" spans="1:6">
      <c r="A243" s="65" t="s">
        <v>63</v>
      </c>
      <c r="B243" s="65" t="s">
        <v>67</v>
      </c>
      <c r="C243" s="65" t="s">
        <v>654</v>
      </c>
      <c r="D243" s="66">
        <v>40074.354166666664</v>
      </c>
      <c r="E243" s="66">
        <v>40099.791666666664</v>
      </c>
      <c r="F243" s="65" t="s">
        <v>63</v>
      </c>
    </row>
    <row r="244" spans="1:6">
      <c r="A244" s="65"/>
      <c r="B244" s="65" t="s">
        <v>841</v>
      </c>
      <c r="C244" s="65" t="s">
        <v>842</v>
      </c>
      <c r="D244" s="66">
        <v>39996.354166666664</v>
      </c>
      <c r="E244" s="66">
        <v>40210.791666666664</v>
      </c>
      <c r="F244" s="65"/>
    </row>
    <row r="245" spans="1:6">
      <c r="A245" s="65" t="s">
        <v>69</v>
      </c>
      <c r="B245" s="65" t="s">
        <v>68</v>
      </c>
      <c r="C245" s="65" t="s">
        <v>843</v>
      </c>
      <c r="D245" s="66">
        <v>40172.354166666664</v>
      </c>
      <c r="E245" s="66">
        <v>40210.791666666664</v>
      </c>
      <c r="F245" s="65" t="s">
        <v>69</v>
      </c>
    </row>
    <row r="246" spans="1:6">
      <c r="A246" s="65" t="s">
        <v>69</v>
      </c>
      <c r="B246" s="65" t="s">
        <v>70</v>
      </c>
      <c r="C246" s="65" t="s">
        <v>654</v>
      </c>
      <c r="D246" s="66">
        <v>39996.354166666664</v>
      </c>
      <c r="E246" s="66">
        <v>40021.791666666664</v>
      </c>
      <c r="F246" s="65" t="s">
        <v>69</v>
      </c>
    </row>
    <row r="247" spans="1:6">
      <c r="A247" s="65" t="s">
        <v>69</v>
      </c>
      <c r="B247" s="65" t="s">
        <v>71</v>
      </c>
      <c r="C247" s="65" t="s">
        <v>844</v>
      </c>
      <c r="D247" s="66">
        <v>40117.354166666664</v>
      </c>
      <c r="E247" s="66">
        <v>40169.791666666664</v>
      </c>
      <c r="F247" s="65" t="s">
        <v>69</v>
      </c>
    </row>
    <row r="248" spans="1:6">
      <c r="A248" s="65"/>
      <c r="B248" s="65" t="s">
        <v>845</v>
      </c>
      <c r="C248" s="65" t="s">
        <v>657</v>
      </c>
      <c r="D248" s="66">
        <v>40027.354166666664</v>
      </c>
      <c r="E248" s="66">
        <v>40066.791666666664</v>
      </c>
      <c r="F248" s="65"/>
    </row>
    <row r="249" spans="1:6">
      <c r="A249" s="65" t="s">
        <v>578</v>
      </c>
      <c r="B249" s="65" t="s">
        <v>577</v>
      </c>
      <c r="C249" s="65" t="s">
        <v>846</v>
      </c>
      <c r="D249" s="66">
        <v>40048.354166666664</v>
      </c>
      <c r="E249" s="66">
        <v>40066.791666666664</v>
      </c>
      <c r="F249" s="65" t="s">
        <v>578</v>
      </c>
    </row>
    <row r="250" spans="1:6">
      <c r="A250" s="65" t="s">
        <v>578</v>
      </c>
      <c r="B250" s="65" t="s">
        <v>847</v>
      </c>
      <c r="C250" s="65" t="s">
        <v>654</v>
      </c>
      <c r="D250" s="66">
        <v>40041.354166666664</v>
      </c>
      <c r="E250" s="66">
        <v>40066.791666666664</v>
      </c>
      <c r="F250" s="65" t="s">
        <v>578</v>
      </c>
    </row>
    <row r="251" spans="1:6">
      <c r="A251" s="65" t="s">
        <v>578</v>
      </c>
      <c r="B251" s="65" t="s">
        <v>848</v>
      </c>
      <c r="C251" s="65" t="s">
        <v>657</v>
      </c>
      <c r="D251" s="66">
        <v>40027.354166666664</v>
      </c>
      <c r="E251" s="66">
        <v>40066.791666666664</v>
      </c>
      <c r="F251" s="65" t="s">
        <v>578</v>
      </c>
    </row>
    <row r="252" spans="1:6">
      <c r="A252" s="65" t="s">
        <v>578</v>
      </c>
      <c r="B252" s="65" t="s">
        <v>581</v>
      </c>
      <c r="C252" s="65" t="s">
        <v>846</v>
      </c>
      <c r="D252" s="66">
        <v>40048.354166666664</v>
      </c>
      <c r="E252" s="66">
        <v>40066.791666666664</v>
      </c>
      <c r="F252" s="65" t="s">
        <v>578</v>
      </c>
    </row>
    <row r="253" spans="1:6">
      <c r="A253" s="65" t="s">
        <v>578</v>
      </c>
      <c r="B253" s="65" t="s">
        <v>582</v>
      </c>
      <c r="C253" s="65" t="s">
        <v>846</v>
      </c>
      <c r="D253" s="66">
        <v>40048.354166666664</v>
      </c>
      <c r="E253" s="66">
        <v>40066.791666666664</v>
      </c>
      <c r="F253" s="65" t="s">
        <v>578</v>
      </c>
    </row>
    <row r="254" spans="1:6">
      <c r="A254" s="65" t="s">
        <v>578</v>
      </c>
      <c r="B254" s="65" t="s">
        <v>583</v>
      </c>
      <c r="C254" s="65" t="s">
        <v>846</v>
      </c>
      <c r="D254" s="66">
        <v>40048.354166666664</v>
      </c>
      <c r="E254" s="66">
        <v>40066.791666666664</v>
      </c>
      <c r="F254" s="65" t="s">
        <v>578</v>
      </c>
    </row>
    <row r="255" spans="1:6">
      <c r="A255" s="65" t="s">
        <v>578</v>
      </c>
      <c r="B255" s="65" t="s">
        <v>584</v>
      </c>
      <c r="C255" s="65" t="s">
        <v>846</v>
      </c>
      <c r="D255" s="66">
        <v>40048.354166666664</v>
      </c>
      <c r="E255" s="66">
        <v>40066.791666666664</v>
      </c>
      <c r="F255" s="65" t="s">
        <v>578</v>
      </c>
    </row>
    <row r="256" spans="1:6">
      <c r="A256" s="65" t="s">
        <v>578</v>
      </c>
      <c r="B256" s="65" t="s">
        <v>585</v>
      </c>
      <c r="C256" s="65" t="s">
        <v>846</v>
      </c>
      <c r="D256" s="66">
        <v>40048.354166666664</v>
      </c>
      <c r="E256" s="66">
        <v>40066.791666666664</v>
      </c>
      <c r="F256" s="65" t="s">
        <v>578</v>
      </c>
    </row>
    <row r="257" spans="1:6">
      <c r="A257" s="65" t="s">
        <v>578</v>
      </c>
      <c r="B257" s="65" t="s">
        <v>586</v>
      </c>
      <c r="C257" s="65" t="s">
        <v>846</v>
      </c>
      <c r="D257" s="66">
        <v>40048.354166666664</v>
      </c>
      <c r="E257" s="66">
        <v>40066.791666666664</v>
      </c>
      <c r="F257" s="65" t="s">
        <v>578</v>
      </c>
    </row>
    <row r="258" spans="1:6">
      <c r="A258" s="65" t="s">
        <v>578</v>
      </c>
      <c r="B258" s="65" t="s">
        <v>587</v>
      </c>
      <c r="C258" s="65" t="s">
        <v>846</v>
      </c>
      <c r="D258" s="66">
        <v>40048.354166666664</v>
      </c>
      <c r="E258" s="66">
        <v>40066.791666666664</v>
      </c>
      <c r="F258" s="65" t="s">
        <v>578</v>
      </c>
    </row>
    <row r="259" spans="1:6">
      <c r="A259" s="65" t="s">
        <v>578</v>
      </c>
      <c r="B259" s="65" t="s">
        <v>588</v>
      </c>
      <c r="C259" s="65" t="s">
        <v>846</v>
      </c>
      <c r="D259" s="66">
        <v>40048.354166666664</v>
      </c>
      <c r="E259" s="66">
        <v>40066.791666666664</v>
      </c>
      <c r="F259" s="65" t="s">
        <v>578</v>
      </c>
    </row>
    <row r="260" spans="1:6">
      <c r="A260" s="65" t="s">
        <v>578</v>
      </c>
      <c r="B260" s="65" t="s">
        <v>589</v>
      </c>
      <c r="C260" s="65" t="s">
        <v>846</v>
      </c>
      <c r="D260" s="66">
        <v>40048.354166666664</v>
      </c>
      <c r="E260" s="66">
        <v>40066.791666666664</v>
      </c>
      <c r="F260" s="65" t="s">
        <v>578</v>
      </c>
    </row>
    <row r="261" spans="1:6">
      <c r="A261" s="65" t="s">
        <v>578</v>
      </c>
      <c r="B261" s="65" t="s">
        <v>590</v>
      </c>
      <c r="C261" s="65" t="s">
        <v>654</v>
      </c>
      <c r="D261" s="66">
        <v>40041.354166666664</v>
      </c>
      <c r="E261" s="66">
        <v>40066.791666666664</v>
      </c>
      <c r="F261" s="65" t="s">
        <v>578</v>
      </c>
    </row>
    <row r="262" spans="1:6">
      <c r="A262" s="65" t="s">
        <v>578</v>
      </c>
      <c r="B262" s="65" t="s">
        <v>591</v>
      </c>
      <c r="C262" s="65" t="s">
        <v>846</v>
      </c>
      <c r="D262" s="66">
        <v>40048.354166666664</v>
      </c>
      <c r="E262" s="66">
        <v>40066.791666666664</v>
      </c>
      <c r="F262" s="65" t="s">
        <v>578</v>
      </c>
    </row>
    <row r="263" spans="1:6">
      <c r="A263" s="65" t="s">
        <v>578</v>
      </c>
      <c r="B263" s="65" t="s">
        <v>592</v>
      </c>
      <c r="C263" s="65" t="s">
        <v>846</v>
      </c>
      <c r="D263" s="66">
        <v>40048.354166666664</v>
      </c>
      <c r="E263" s="66">
        <v>40066.791666666664</v>
      </c>
      <c r="F263" s="65" t="s">
        <v>578</v>
      </c>
    </row>
    <row r="264" spans="1:6">
      <c r="A264" s="65" t="s">
        <v>578</v>
      </c>
      <c r="B264" s="65" t="s">
        <v>849</v>
      </c>
      <c r="C264" s="65" t="s">
        <v>654</v>
      </c>
      <c r="D264" s="66">
        <v>40041.354166666664</v>
      </c>
      <c r="E264" s="66">
        <v>40066.791666666664</v>
      </c>
      <c r="F264" s="65" t="s">
        <v>578</v>
      </c>
    </row>
    <row r="265" spans="1:6">
      <c r="A265" s="65" t="s">
        <v>578</v>
      </c>
      <c r="B265" s="65" t="s">
        <v>850</v>
      </c>
      <c r="C265" s="65" t="s">
        <v>654</v>
      </c>
      <c r="D265" s="66">
        <v>40041.354166666664</v>
      </c>
      <c r="E265" s="66">
        <v>40066.791666666664</v>
      </c>
      <c r="F265" s="65" t="s">
        <v>578</v>
      </c>
    </row>
    <row r="266" spans="1:6">
      <c r="A266" s="65" t="s">
        <v>578</v>
      </c>
      <c r="B266" s="65" t="s">
        <v>851</v>
      </c>
      <c r="C266" s="65" t="s">
        <v>654</v>
      </c>
      <c r="D266" s="66">
        <v>40041.354166666664</v>
      </c>
      <c r="E266" s="66">
        <v>40066.791666666664</v>
      </c>
      <c r="F266" s="65" t="s">
        <v>578</v>
      </c>
    </row>
    <row r="267" spans="1:6">
      <c r="A267" s="65" t="s">
        <v>578</v>
      </c>
      <c r="B267" s="65" t="s">
        <v>852</v>
      </c>
      <c r="C267" s="65" t="s">
        <v>654</v>
      </c>
      <c r="D267" s="66">
        <v>40041.354166666664</v>
      </c>
      <c r="E267" s="66">
        <v>40066.791666666664</v>
      </c>
      <c r="F267" s="65" t="s">
        <v>578</v>
      </c>
    </row>
    <row r="268" spans="1:6">
      <c r="A268" s="65" t="s">
        <v>578</v>
      </c>
      <c r="B268" s="65" t="s">
        <v>853</v>
      </c>
      <c r="C268" s="65" t="s">
        <v>654</v>
      </c>
      <c r="D268" s="66">
        <v>40041.354166666664</v>
      </c>
      <c r="E268" s="66">
        <v>40066.791666666664</v>
      </c>
      <c r="F268" s="65" t="s">
        <v>578</v>
      </c>
    </row>
    <row r="269" spans="1:6">
      <c r="A269" s="65" t="s">
        <v>578</v>
      </c>
      <c r="B269" s="65" t="s">
        <v>854</v>
      </c>
      <c r="C269" s="65" t="s">
        <v>654</v>
      </c>
      <c r="D269" s="66">
        <v>40041.354166666664</v>
      </c>
      <c r="E269" s="66">
        <v>40066.791666666664</v>
      </c>
      <c r="F269" s="65" t="s">
        <v>578</v>
      </c>
    </row>
    <row r="270" spans="1:6">
      <c r="A270" s="65" t="s">
        <v>578</v>
      </c>
      <c r="B270" s="65" t="s">
        <v>855</v>
      </c>
      <c r="C270" s="65" t="s">
        <v>654</v>
      </c>
      <c r="D270" s="66">
        <v>40041.354166666664</v>
      </c>
      <c r="E270" s="66">
        <v>40066.791666666664</v>
      </c>
      <c r="F270" s="65" t="s">
        <v>578</v>
      </c>
    </row>
    <row r="271" spans="1:6">
      <c r="A271" s="65" t="s">
        <v>578</v>
      </c>
      <c r="B271" s="65" t="s">
        <v>856</v>
      </c>
      <c r="C271" s="65" t="s">
        <v>654</v>
      </c>
      <c r="D271" s="66">
        <v>40041.354166666664</v>
      </c>
      <c r="E271" s="66">
        <v>40066.791666666664</v>
      </c>
      <c r="F271" s="65" t="s">
        <v>578</v>
      </c>
    </row>
    <row r="272" spans="1:6">
      <c r="A272" s="65" t="s">
        <v>578</v>
      </c>
      <c r="B272" s="65" t="s">
        <v>857</v>
      </c>
      <c r="C272" s="65" t="s">
        <v>654</v>
      </c>
      <c r="D272" s="66">
        <v>40041.354166666664</v>
      </c>
      <c r="E272" s="66">
        <v>40066.791666666664</v>
      </c>
      <c r="F272" s="65" t="s">
        <v>578</v>
      </c>
    </row>
    <row r="273" spans="1:6">
      <c r="A273" s="65" t="s">
        <v>578</v>
      </c>
      <c r="B273" s="65" t="s">
        <v>858</v>
      </c>
      <c r="C273" s="65" t="s">
        <v>654</v>
      </c>
      <c r="D273" s="66">
        <v>40041.354166666664</v>
      </c>
      <c r="E273" s="66">
        <v>40066.791666666664</v>
      </c>
      <c r="F273" s="65" t="s">
        <v>578</v>
      </c>
    </row>
    <row r="274" spans="1:6">
      <c r="A274" s="65" t="s">
        <v>578</v>
      </c>
      <c r="B274" s="65" t="s">
        <v>859</v>
      </c>
      <c r="C274" s="65" t="s">
        <v>654</v>
      </c>
      <c r="D274" s="66">
        <v>40041.354166666664</v>
      </c>
      <c r="E274" s="66">
        <v>40066.791666666664</v>
      </c>
      <c r="F274" s="65" t="s">
        <v>578</v>
      </c>
    </row>
    <row r="275" spans="1:6">
      <c r="A275" s="65" t="s">
        <v>578</v>
      </c>
      <c r="B275" s="65" t="s">
        <v>860</v>
      </c>
      <c r="C275" s="65" t="s">
        <v>654</v>
      </c>
      <c r="D275" s="66">
        <v>40041.354166666664</v>
      </c>
      <c r="E275" s="66">
        <v>40066.791666666664</v>
      </c>
      <c r="F275" s="65" t="s">
        <v>578</v>
      </c>
    </row>
    <row r="276" spans="1:6">
      <c r="A276" s="65" t="s">
        <v>578</v>
      </c>
      <c r="B276" s="65" t="s">
        <v>861</v>
      </c>
      <c r="C276" s="65" t="s">
        <v>654</v>
      </c>
      <c r="D276" s="66">
        <v>40041.354166666664</v>
      </c>
      <c r="E276" s="66">
        <v>40066.791666666664</v>
      </c>
      <c r="F276" s="65" t="s">
        <v>578</v>
      </c>
    </row>
    <row r="277" spans="1:6">
      <c r="A277" s="65" t="s">
        <v>578</v>
      </c>
      <c r="B277" s="65" t="s">
        <v>862</v>
      </c>
      <c r="C277" s="65" t="s">
        <v>654</v>
      </c>
      <c r="D277" s="66">
        <v>40041.354166666664</v>
      </c>
      <c r="E277" s="66">
        <v>40066.791666666664</v>
      </c>
      <c r="F277" s="65" t="s">
        <v>578</v>
      </c>
    </row>
    <row r="278" spans="1:6">
      <c r="A278" s="65" t="s">
        <v>578</v>
      </c>
      <c r="B278" s="65" t="s">
        <v>863</v>
      </c>
      <c r="C278" s="65" t="s">
        <v>654</v>
      </c>
      <c r="D278" s="66">
        <v>40041.354166666664</v>
      </c>
      <c r="E278" s="66">
        <v>40066.791666666664</v>
      </c>
      <c r="F278" s="65" t="s">
        <v>578</v>
      </c>
    </row>
    <row r="279" spans="1:6">
      <c r="A279" s="65" t="s">
        <v>578</v>
      </c>
      <c r="B279" s="65" t="s">
        <v>864</v>
      </c>
      <c r="C279" s="65" t="s">
        <v>657</v>
      </c>
      <c r="D279" s="66">
        <v>40027.354166666664</v>
      </c>
      <c r="E279" s="66">
        <v>40066.791666666664</v>
      </c>
      <c r="F279" s="65" t="s">
        <v>578</v>
      </c>
    </row>
    <row r="280" spans="1:6">
      <c r="A280" s="65" t="s">
        <v>578</v>
      </c>
      <c r="B280" s="65" t="s">
        <v>865</v>
      </c>
      <c r="C280" s="65" t="s">
        <v>657</v>
      </c>
      <c r="D280" s="66">
        <v>40027.354166666664</v>
      </c>
      <c r="E280" s="66">
        <v>40066.791666666664</v>
      </c>
      <c r="F280" s="65" t="s">
        <v>578</v>
      </c>
    </row>
    <row r="281" spans="1:6">
      <c r="A281" s="65" t="s">
        <v>578</v>
      </c>
      <c r="B281" s="65" t="s">
        <v>866</v>
      </c>
      <c r="C281" s="65" t="s">
        <v>657</v>
      </c>
      <c r="D281" s="66">
        <v>40027.354166666664</v>
      </c>
      <c r="E281" s="66">
        <v>40066.791666666664</v>
      </c>
      <c r="F281" s="65" t="s">
        <v>578</v>
      </c>
    </row>
    <row r="282" spans="1:6">
      <c r="A282" s="65" t="s">
        <v>578</v>
      </c>
      <c r="B282" s="65" t="s">
        <v>867</v>
      </c>
      <c r="C282" s="65" t="s">
        <v>868</v>
      </c>
      <c r="D282" s="66">
        <v>39902.354166666664</v>
      </c>
      <c r="E282" s="66">
        <v>40111.6875</v>
      </c>
      <c r="F282" s="65" t="s">
        <v>578</v>
      </c>
    </row>
    <row r="283" spans="1:6">
      <c r="A283" s="65" t="s">
        <v>578</v>
      </c>
      <c r="B283" s="65" t="s">
        <v>653</v>
      </c>
      <c r="C283" s="65" t="s">
        <v>869</v>
      </c>
      <c r="D283" s="66">
        <v>39902.354166666664</v>
      </c>
      <c r="E283" s="66">
        <v>40103.6875</v>
      </c>
      <c r="F283" s="65" t="s">
        <v>578</v>
      </c>
    </row>
    <row r="284" spans="1:6">
      <c r="A284" s="65" t="s">
        <v>578</v>
      </c>
      <c r="B284" s="65" t="s">
        <v>870</v>
      </c>
      <c r="C284" s="65" t="s">
        <v>657</v>
      </c>
      <c r="D284" s="66">
        <v>39902.354166666664</v>
      </c>
      <c r="E284" s="66">
        <v>39941.6875</v>
      </c>
      <c r="F284" s="65" t="s">
        <v>578</v>
      </c>
    </row>
    <row r="285" spans="1:6">
      <c r="A285" s="65" t="s">
        <v>578</v>
      </c>
      <c r="B285" s="65" t="s">
        <v>322</v>
      </c>
      <c r="C285" s="65" t="s">
        <v>654</v>
      </c>
      <c r="D285" s="66">
        <v>40078.354166666664</v>
      </c>
      <c r="E285" s="66">
        <v>40103.6875</v>
      </c>
      <c r="F285" s="65" t="s">
        <v>578</v>
      </c>
    </row>
    <row r="286" spans="1:6">
      <c r="A286" s="65"/>
      <c r="B286" s="65" t="s">
        <v>871</v>
      </c>
      <c r="C286" s="65" t="s">
        <v>872</v>
      </c>
      <c r="D286" s="66">
        <v>40045.354166666664</v>
      </c>
      <c r="E286" s="66">
        <v>40111.6875</v>
      </c>
      <c r="F286" s="65"/>
    </row>
    <row r="287" spans="1:6">
      <c r="A287" s="65" t="s">
        <v>324</v>
      </c>
      <c r="B287" s="65" t="s">
        <v>873</v>
      </c>
      <c r="C287" s="65" t="s">
        <v>654</v>
      </c>
      <c r="D287" s="66">
        <v>40061.354166666664</v>
      </c>
      <c r="E287" s="66">
        <v>40086.791666666664</v>
      </c>
      <c r="F287" s="65" t="s">
        <v>324</v>
      </c>
    </row>
    <row r="288" spans="1:6">
      <c r="A288" s="65" t="s">
        <v>324</v>
      </c>
      <c r="B288" s="65" t="s">
        <v>874</v>
      </c>
      <c r="C288" s="65" t="s">
        <v>654</v>
      </c>
      <c r="D288" s="66">
        <v>40061.354166666664</v>
      </c>
      <c r="E288" s="66">
        <v>40086.791666666664</v>
      </c>
      <c r="F288" s="65" t="s">
        <v>324</v>
      </c>
    </row>
    <row r="289" spans="1:6">
      <c r="A289" s="65" t="s">
        <v>324</v>
      </c>
      <c r="B289" s="65" t="s">
        <v>875</v>
      </c>
      <c r="C289" s="65" t="s">
        <v>654</v>
      </c>
      <c r="D289" s="66">
        <v>40061.354166666664</v>
      </c>
      <c r="E289" s="66">
        <v>40086.791666666664</v>
      </c>
      <c r="F289" s="65" t="s">
        <v>324</v>
      </c>
    </row>
    <row r="290" spans="1:6">
      <c r="A290" s="65" t="s">
        <v>324</v>
      </c>
      <c r="B290" s="65" t="s">
        <v>876</v>
      </c>
      <c r="C290" s="65" t="s">
        <v>654</v>
      </c>
      <c r="D290" s="66">
        <v>40061.354166666664</v>
      </c>
      <c r="E290" s="66">
        <v>40086.791666666664</v>
      </c>
      <c r="F290" s="65" t="s">
        <v>324</v>
      </c>
    </row>
    <row r="291" spans="1:6">
      <c r="A291" s="65" t="s">
        <v>324</v>
      </c>
      <c r="B291" s="65" t="s">
        <v>877</v>
      </c>
      <c r="C291" s="65" t="s">
        <v>654</v>
      </c>
      <c r="D291" s="66">
        <v>40061.354166666664</v>
      </c>
      <c r="E291" s="66">
        <v>40086.791666666664</v>
      </c>
      <c r="F291" s="65" t="s">
        <v>324</v>
      </c>
    </row>
    <row r="292" spans="1:6">
      <c r="A292" s="65" t="s">
        <v>324</v>
      </c>
      <c r="B292" s="65" t="s">
        <v>878</v>
      </c>
      <c r="C292" s="65" t="s">
        <v>654</v>
      </c>
      <c r="D292" s="66">
        <v>40061.354166666664</v>
      </c>
      <c r="E292" s="66">
        <v>40086.791666666664</v>
      </c>
      <c r="F292" s="65" t="s">
        <v>324</v>
      </c>
    </row>
    <row r="293" spans="1:6">
      <c r="A293" s="65" t="s">
        <v>324</v>
      </c>
      <c r="B293" s="65" t="s">
        <v>879</v>
      </c>
      <c r="C293" s="65" t="s">
        <v>654</v>
      </c>
      <c r="D293" s="66">
        <v>40061.354166666664</v>
      </c>
      <c r="E293" s="66">
        <v>40086.791666666664</v>
      </c>
      <c r="F293" s="65" t="s">
        <v>324</v>
      </c>
    </row>
    <row r="294" spans="1:6">
      <c r="A294" s="65" t="s">
        <v>324</v>
      </c>
      <c r="B294" s="65" t="s">
        <v>880</v>
      </c>
      <c r="C294" s="65" t="s">
        <v>654</v>
      </c>
      <c r="D294" s="66">
        <v>40061.354166666664</v>
      </c>
      <c r="E294" s="66">
        <v>40086.791666666664</v>
      </c>
      <c r="F294" s="65" t="s">
        <v>324</v>
      </c>
    </row>
    <row r="295" spans="1:6">
      <c r="A295" s="65" t="s">
        <v>324</v>
      </c>
      <c r="B295" s="65" t="s">
        <v>881</v>
      </c>
      <c r="C295" s="65" t="s">
        <v>654</v>
      </c>
      <c r="D295" s="66">
        <v>40061.354166666664</v>
      </c>
      <c r="E295" s="66">
        <v>40086.791666666664</v>
      </c>
      <c r="F295" s="65" t="s">
        <v>324</v>
      </c>
    </row>
    <row r="296" spans="1:6">
      <c r="A296" s="65" t="s">
        <v>324</v>
      </c>
      <c r="B296" s="65" t="s">
        <v>882</v>
      </c>
      <c r="C296" s="65" t="s">
        <v>654</v>
      </c>
      <c r="D296" s="66">
        <v>40061.354166666664</v>
      </c>
      <c r="E296" s="66">
        <v>40086.791666666664</v>
      </c>
      <c r="F296" s="65" t="s">
        <v>324</v>
      </c>
    </row>
    <row r="297" spans="1:6">
      <c r="A297" s="65" t="s">
        <v>324</v>
      </c>
      <c r="B297" s="65" t="s">
        <v>883</v>
      </c>
      <c r="C297" s="65" t="s">
        <v>654</v>
      </c>
      <c r="D297" s="66">
        <v>40061.354166666664</v>
      </c>
      <c r="E297" s="66">
        <v>40086.791666666664</v>
      </c>
      <c r="F297" s="65" t="s">
        <v>324</v>
      </c>
    </row>
    <row r="298" spans="1:6">
      <c r="A298" s="65" t="s">
        <v>324</v>
      </c>
      <c r="B298" s="65" t="s">
        <v>884</v>
      </c>
      <c r="C298" s="65" t="s">
        <v>654</v>
      </c>
      <c r="D298" s="66">
        <v>40061.354166666664</v>
      </c>
      <c r="E298" s="66">
        <v>40086.791666666664</v>
      </c>
      <c r="F298" s="65" t="s">
        <v>324</v>
      </c>
    </row>
    <row r="299" spans="1:6">
      <c r="A299" s="65" t="s">
        <v>324</v>
      </c>
      <c r="B299" s="65" t="s">
        <v>885</v>
      </c>
      <c r="C299" s="65" t="s">
        <v>654</v>
      </c>
      <c r="D299" s="66">
        <v>40061.354166666664</v>
      </c>
      <c r="E299" s="66">
        <v>40086.791666666664</v>
      </c>
      <c r="F299" s="65" t="s">
        <v>324</v>
      </c>
    </row>
    <row r="300" spans="1:6">
      <c r="A300" s="65" t="s">
        <v>324</v>
      </c>
      <c r="B300" s="65" t="s">
        <v>886</v>
      </c>
      <c r="C300" s="65" t="s">
        <v>654</v>
      </c>
      <c r="D300" s="66">
        <v>40061.354166666664</v>
      </c>
      <c r="E300" s="66">
        <v>40086.791666666664</v>
      </c>
      <c r="F300" s="65" t="s">
        <v>324</v>
      </c>
    </row>
    <row r="301" spans="1:6">
      <c r="A301" s="65" t="s">
        <v>324</v>
      </c>
      <c r="B301" s="65" t="s">
        <v>887</v>
      </c>
      <c r="C301" s="65" t="s">
        <v>654</v>
      </c>
      <c r="D301" s="66">
        <v>40061.354166666664</v>
      </c>
      <c r="E301" s="66">
        <v>40086.791666666664</v>
      </c>
      <c r="F301" s="65" t="s">
        <v>324</v>
      </c>
    </row>
    <row r="302" spans="1:6">
      <c r="A302" s="65" t="s">
        <v>324</v>
      </c>
      <c r="B302" s="65" t="s">
        <v>888</v>
      </c>
      <c r="C302" s="65" t="s">
        <v>654</v>
      </c>
      <c r="D302" s="66">
        <v>40061.354166666664</v>
      </c>
      <c r="E302" s="66">
        <v>40086.791666666664</v>
      </c>
      <c r="F302" s="65" t="s">
        <v>324</v>
      </c>
    </row>
    <row r="303" spans="1:6">
      <c r="A303" s="65" t="s">
        <v>324</v>
      </c>
      <c r="B303" s="65" t="s">
        <v>889</v>
      </c>
      <c r="C303" s="65" t="s">
        <v>654</v>
      </c>
      <c r="D303" s="66">
        <v>40061.354166666664</v>
      </c>
      <c r="E303" s="66">
        <v>40086.791666666664</v>
      </c>
      <c r="F303" s="65" t="s">
        <v>324</v>
      </c>
    </row>
    <row r="304" spans="1:6">
      <c r="A304" s="65" t="s">
        <v>324</v>
      </c>
      <c r="B304" s="65" t="s">
        <v>890</v>
      </c>
      <c r="C304" s="65" t="s">
        <v>654</v>
      </c>
      <c r="D304" s="66">
        <v>40061.354166666664</v>
      </c>
      <c r="E304" s="66">
        <v>40086.791666666664</v>
      </c>
      <c r="F304" s="65" t="s">
        <v>324</v>
      </c>
    </row>
    <row r="305" spans="1:6">
      <c r="A305" s="65" t="s">
        <v>324</v>
      </c>
      <c r="B305" s="65" t="s">
        <v>891</v>
      </c>
      <c r="C305" s="65" t="s">
        <v>654</v>
      </c>
      <c r="D305" s="66">
        <v>40061.354166666664</v>
      </c>
      <c r="E305" s="66">
        <v>40086.791666666664</v>
      </c>
      <c r="F305" s="65" t="s">
        <v>324</v>
      </c>
    </row>
    <row r="306" spans="1:6">
      <c r="A306" s="65" t="s">
        <v>324</v>
      </c>
      <c r="B306" s="65" t="s">
        <v>892</v>
      </c>
      <c r="C306" s="65" t="s">
        <v>654</v>
      </c>
      <c r="D306" s="66">
        <v>40061.354166666664</v>
      </c>
      <c r="E306" s="66">
        <v>40086.791666666664</v>
      </c>
      <c r="F306" s="65" t="s">
        <v>324</v>
      </c>
    </row>
    <row r="307" spans="1:6">
      <c r="A307" s="65" t="s">
        <v>324</v>
      </c>
      <c r="B307" s="65" t="s">
        <v>893</v>
      </c>
      <c r="C307" s="65" t="s">
        <v>654</v>
      </c>
      <c r="D307" s="66">
        <v>40061.354166666664</v>
      </c>
      <c r="E307" s="66">
        <v>40086.791666666664</v>
      </c>
      <c r="F307" s="65" t="s">
        <v>324</v>
      </c>
    </row>
    <row r="308" spans="1:6">
      <c r="A308" s="65" t="s">
        <v>324</v>
      </c>
      <c r="B308" s="65" t="s">
        <v>894</v>
      </c>
      <c r="C308" s="65" t="s">
        <v>654</v>
      </c>
      <c r="D308" s="66">
        <v>40061.354166666664</v>
      </c>
      <c r="E308" s="66">
        <v>40086.791666666664</v>
      </c>
      <c r="F308" s="65" t="s">
        <v>324</v>
      </c>
    </row>
    <row r="309" spans="1:6">
      <c r="A309" s="65" t="s">
        <v>324</v>
      </c>
      <c r="B309" s="65" t="s">
        <v>895</v>
      </c>
      <c r="C309" s="65" t="s">
        <v>654</v>
      </c>
      <c r="D309" s="66">
        <v>40061.354166666664</v>
      </c>
      <c r="E309" s="66">
        <v>40086.791666666664</v>
      </c>
      <c r="F309" s="65" t="s">
        <v>324</v>
      </c>
    </row>
    <row r="310" spans="1:6">
      <c r="A310" s="65" t="s">
        <v>324</v>
      </c>
      <c r="B310" s="65" t="s">
        <v>896</v>
      </c>
      <c r="C310" s="65" t="s">
        <v>654</v>
      </c>
      <c r="D310" s="66">
        <v>40061.354166666664</v>
      </c>
      <c r="E310" s="66">
        <v>40086.791666666664</v>
      </c>
      <c r="F310" s="65" t="s">
        <v>324</v>
      </c>
    </row>
    <row r="311" spans="1:6">
      <c r="A311" s="65" t="s">
        <v>324</v>
      </c>
      <c r="B311" s="65" t="s">
        <v>897</v>
      </c>
      <c r="C311" s="65" t="s">
        <v>654</v>
      </c>
      <c r="D311" s="66">
        <v>40061.354166666664</v>
      </c>
      <c r="E311" s="66">
        <v>40086.791666666664</v>
      </c>
      <c r="F311" s="65" t="s">
        <v>324</v>
      </c>
    </row>
    <row r="312" spans="1:6">
      <c r="A312" s="65" t="s">
        <v>324</v>
      </c>
      <c r="B312" s="65" t="s">
        <v>898</v>
      </c>
      <c r="C312" s="65" t="s">
        <v>836</v>
      </c>
      <c r="D312" s="66">
        <v>40045.354166666664</v>
      </c>
      <c r="E312" s="66">
        <v>40086.791666666664</v>
      </c>
      <c r="F312" s="65" t="s">
        <v>324</v>
      </c>
    </row>
    <row r="313" spans="1:6">
      <c r="A313" s="65" t="s">
        <v>324</v>
      </c>
      <c r="B313" s="65" t="s">
        <v>899</v>
      </c>
      <c r="C313" s="65" t="s">
        <v>836</v>
      </c>
      <c r="D313" s="66">
        <v>40045.354166666664</v>
      </c>
      <c r="E313" s="66">
        <v>40086.791666666664</v>
      </c>
      <c r="F313" s="65" t="s">
        <v>324</v>
      </c>
    </row>
    <row r="314" spans="1:6">
      <c r="A314" s="65" t="s">
        <v>324</v>
      </c>
      <c r="B314" s="65" t="s">
        <v>900</v>
      </c>
      <c r="C314" s="65" t="s">
        <v>657</v>
      </c>
      <c r="D314" s="66">
        <v>40047.354166666664</v>
      </c>
      <c r="E314" s="66">
        <v>40086.791666666664</v>
      </c>
      <c r="F314" s="65" t="s">
        <v>324</v>
      </c>
    </row>
    <row r="315" spans="1:6">
      <c r="A315" s="65" t="s">
        <v>324</v>
      </c>
      <c r="B315" s="65" t="s">
        <v>901</v>
      </c>
      <c r="C315" s="65" t="s">
        <v>836</v>
      </c>
      <c r="D315" s="66">
        <v>40045.354166666664</v>
      </c>
      <c r="E315" s="66">
        <v>40086.791666666664</v>
      </c>
      <c r="F315" s="65" t="s">
        <v>324</v>
      </c>
    </row>
    <row r="316" spans="1:6">
      <c r="A316" s="65" t="s">
        <v>324</v>
      </c>
      <c r="B316" s="65" t="s">
        <v>902</v>
      </c>
      <c r="C316" s="65" t="s">
        <v>836</v>
      </c>
      <c r="D316" s="66">
        <v>40045.354166666664</v>
      </c>
      <c r="E316" s="66">
        <v>40086.791666666664</v>
      </c>
      <c r="F316" s="65" t="s">
        <v>324</v>
      </c>
    </row>
    <row r="317" spans="1:6">
      <c r="A317" s="65" t="s">
        <v>324</v>
      </c>
      <c r="B317" s="65" t="s">
        <v>903</v>
      </c>
      <c r="C317" s="65" t="s">
        <v>836</v>
      </c>
      <c r="D317" s="66">
        <v>40045.354166666664</v>
      </c>
      <c r="E317" s="66">
        <v>40086.791666666664</v>
      </c>
      <c r="F317" s="65" t="s">
        <v>324</v>
      </c>
    </row>
    <row r="318" spans="1:6">
      <c r="A318" s="65" t="s">
        <v>324</v>
      </c>
      <c r="B318" s="65" t="s">
        <v>904</v>
      </c>
      <c r="C318" s="65" t="s">
        <v>836</v>
      </c>
      <c r="D318" s="66">
        <v>40045.354166666664</v>
      </c>
      <c r="E318" s="66">
        <v>40086.791666666664</v>
      </c>
      <c r="F318" s="65" t="s">
        <v>324</v>
      </c>
    </row>
    <row r="319" spans="1:6">
      <c r="A319" s="65" t="s">
        <v>324</v>
      </c>
      <c r="B319" s="65" t="s">
        <v>905</v>
      </c>
      <c r="C319" s="65" t="s">
        <v>836</v>
      </c>
      <c r="D319" s="66">
        <v>40045.354166666664</v>
      </c>
      <c r="E319" s="66">
        <v>40086.791666666664</v>
      </c>
      <c r="F319" s="65" t="s">
        <v>324</v>
      </c>
    </row>
    <row r="320" spans="1:6">
      <c r="A320" s="65" t="s">
        <v>324</v>
      </c>
      <c r="B320" s="65" t="s">
        <v>906</v>
      </c>
      <c r="C320" s="65" t="s">
        <v>836</v>
      </c>
      <c r="D320" s="66">
        <v>40045.354166666664</v>
      </c>
      <c r="E320" s="66">
        <v>40086.791666666664</v>
      </c>
      <c r="F320" s="65" t="s">
        <v>324</v>
      </c>
    </row>
    <row r="321" spans="1:6">
      <c r="A321" s="65" t="s">
        <v>324</v>
      </c>
      <c r="B321" s="65" t="s">
        <v>907</v>
      </c>
      <c r="C321" s="65" t="s">
        <v>836</v>
      </c>
      <c r="D321" s="66">
        <v>40045.354166666664</v>
      </c>
      <c r="E321" s="66">
        <v>40086.791666666664</v>
      </c>
      <c r="F321" s="65" t="s">
        <v>324</v>
      </c>
    </row>
    <row r="322" spans="1:6">
      <c r="A322" s="65" t="s">
        <v>324</v>
      </c>
      <c r="B322" s="65" t="s">
        <v>908</v>
      </c>
      <c r="C322" s="65" t="s">
        <v>836</v>
      </c>
      <c r="D322" s="66">
        <v>40045.354166666664</v>
      </c>
      <c r="E322" s="66">
        <v>40086.791666666664</v>
      </c>
      <c r="F322" s="65" t="s">
        <v>324</v>
      </c>
    </row>
    <row r="323" spans="1:6">
      <c r="A323" s="65" t="s">
        <v>366</v>
      </c>
      <c r="B323" s="65" t="s">
        <v>909</v>
      </c>
      <c r="C323" s="65" t="s">
        <v>836</v>
      </c>
      <c r="D323" s="66">
        <v>40070.354166666664</v>
      </c>
      <c r="E323" s="66">
        <v>40111.6875</v>
      </c>
      <c r="F323" s="65" t="s">
        <v>366</v>
      </c>
    </row>
    <row r="324" spans="1:6">
      <c r="A324" s="65" t="s">
        <v>366</v>
      </c>
      <c r="B324" s="65" t="s">
        <v>910</v>
      </c>
      <c r="C324" s="65" t="s">
        <v>836</v>
      </c>
      <c r="D324" s="66">
        <v>40070.354166666664</v>
      </c>
      <c r="E324" s="66">
        <v>40111.6875</v>
      </c>
      <c r="F324" s="65" t="s">
        <v>366</v>
      </c>
    </row>
    <row r="325" spans="1:6">
      <c r="A325" s="65" t="s">
        <v>366</v>
      </c>
      <c r="B325" s="65" t="s">
        <v>911</v>
      </c>
      <c r="C325" s="65" t="s">
        <v>836</v>
      </c>
      <c r="D325" s="66">
        <v>40070.354166666664</v>
      </c>
      <c r="E325" s="66">
        <v>40111.6875</v>
      </c>
      <c r="F325" s="65" t="s">
        <v>366</v>
      </c>
    </row>
    <row r="326" spans="1:6">
      <c r="A326" s="65" t="s">
        <v>366</v>
      </c>
      <c r="B326" s="65" t="s">
        <v>912</v>
      </c>
      <c r="C326" s="65" t="s">
        <v>836</v>
      </c>
      <c r="D326" s="66">
        <v>40070.354166666664</v>
      </c>
      <c r="E326" s="66">
        <v>40111.6875</v>
      </c>
      <c r="F326" s="65" t="s">
        <v>366</v>
      </c>
    </row>
    <row r="327" spans="1:6">
      <c r="A327" s="65" t="s">
        <v>366</v>
      </c>
      <c r="B327" s="65" t="s">
        <v>913</v>
      </c>
      <c r="C327" s="65" t="s">
        <v>836</v>
      </c>
      <c r="D327" s="66">
        <v>40070.354166666664</v>
      </c>
      <c r="E327" s="66">
        <v>40111.6875</v>
      </c>
      <c r="F327" s="65" t="s">
        <v>366</v>
      </c>
    </row>
    <row r="328" spans="1:6">
      <c r="A328" s="65"/>
      <c r="B328" s="65" t="s">
        <v>914</v>
      </c>
      <c r="C328" s="65" t="s">
        <v>915</v>
      </c>
      <c r="D328" s="66">
        <v>40031.354166666664</v>
      </c>
      <c r="E328" s="66">
        <v>40111.6875</v>
      </c>
      <c r="F328" s="65"/>
    </row>
    <row r="329" spans="1:6">
      <c r="A329" s="65" t="s">
        <v>324</v>
      </c>
      <c r="B329" s="65" t="s">
        <v>916</v>
      </c>
      <c r="C329" s="65" t="s">
        <v>699</v>
      </c>
      <c r="D329" s="66">
        <v>40059.354166666664</v>
      </c>
      <c r="E329" s="66">
        <v>40086.791666666664</v>
      </c>
      <c r="F329" s="65" t="s">
        <v>324</v>
      </c>
    </row>
    <row r="330" spans="1:6">
      <c r="A330" s="65" t="s">
        <v>324</v>
      </c>
      <c r="B330" s="65" t="s">
        <v>917</v>
      </c>
      <c r="C330" s="65" t="s">
        <v>654</v>
      </c>
      <c r="D330" s="66">
        <v>40061.354166666664</v>
      </c>
      <c r="E330" s="66">
        <v>40086.791666666664</v>
      </c>
      <c r="F330" s="65" t="s">
        <v>324</v>
      </c>
    </row>
    <row r="331" spans="1:6">
      <c r="A331" s="65" t="s">
        <v>324</v>
      </c>
      <c r="B331" s="65" t="s">
        <v>918</v>
      </c>
      <c r="C331" s="65" t="s">
        <v>699</v>
      </c>
      <c r="D331" s="66">
        <v>40059.354166666664</v>
      </c>
      <c r="E331" s="66">
        <v>40086.791666666664</v>
      </c>
      <c r="F331" s="65" t="s">
        <v>324</v>
      </c>
    </row>
    <row r="332" spans="1:6">
      <c r="A332" s="65" t="s">
        <v>324</v>
      </c>
      <c r="B332" s="65" t="s">
        <v>919</v>
      </c>
      <c r="C332" s="65" t="s">
        <v>699</v>
      </c>
      <c r="D332" s="66">
        <v>40059.354166666664</v>
      </c>
      <c r="E332" s="66">
        <v>40086.791666666664</v>
      </c>
      <c r="F332" s="65" t="s">
        <v>324</v>
      </c>
    </row>
    <row r="333" spans="1:6">
      <c r="A333" s="65" t="s">
        <v>324</v>
      </c>
      <c r="B333" s="65" t="s">
        <v>920</v>
      </c>
      <c r="C333" s="65" t="s">
        <v>699</v>
      </c>
      <c r="D333" s="66">
        <v>40059.354166666664</v>
      </c>
      <c r="E333" s="66">
        <v>40086.791666666664</v>
      </c>
      <c r="F333" s="65" t="s">
        <v>324</v>
      </c>
    </row>
    <row r="334" spans="1:6">
      <c r="A334" s="65" t="s">
        <v>324</v>
      </c>
      <c r="B334" s="65" t="s">
        <v>921</v>
      </c>
      <c r="C334" s="65" t="s">
        <v>699</v>
      </c>
      <c r="D334" s="66">
        <v>40059.354166666664</v>
      </c>
      <c r="E334" s="66">
        <v>40086.791666666664</v>
      </c>
      <c r="F334" s="65" t="s">
        <v>324</v>
      </c>
    </row>
    <row r="335" spans="1:6">
      <c r="A335" s="65" t="s">
        <v>324</v>
      </c>
      <c r="B335" s="65" t="s">
        <v>922</v>
      </c>
      <c r="C335" s="65" t="s">
        <v>699</v>
      </c>
      <c r="D335" s="66">
        <v>40059.354166666664</v>
      </c>
      <c r="E335" s="66">
        <v>40086.791666666664</v>
      </c>
      <c r="F335" s="65" t="s">
        <v>324</v>
      </c>
    </row>
    <row r="336" spans="1:6">
      <c r="A336" s="65" t="s">
        <v>324</v>
      </c>
      <c r="B336" s="65" t="s">
        <v>923</v>
      </c>
      <c r="C336" s="65" t="s">
        <v>699</v>
      </c>
      <c r="D336" s="66">
        <v>40059.354166666664</v>
      </c>
      <c r="E336" s="66">
        <v>40086.791666666664</v>
      </c>
      <c r="F336" s="65" t="s">
        <v>324</v>
      </c>
    </row>
    <row r="337" spans="1:6">
      <c r="A337" s="65" t="s">
        <v>324</v>
      </c>
      <c r="B337" s="65" t="s">
        <v>924</v>
      </c>
      <c r="C337" s="65" t="s">
        <v>699</v>
      </c>
      <c r="D337" s="66">
        <v>40059.354166666664</v>
      </c>
      <c r="E337" s="66">
        <v>40086.791666666664</v>
      </c>
      <c r="F337" s="65" t="s">
        <v>324</v>
      </c>
    </row>
    <row r="338" spans="1:6">
      <c r="A338" s="65" t="s">
        <v>324</v>
      </c>
      <c r="B338" s="65" t="s">
        <v>925</v>
      </c>
      <c r="C338" s="65" t="s">
        <v>699</v>
      </c>
      <c r="D338" s="66">
        <v>40059.354166666664</v>
      </c>
      <c r="E338" s="66">
        <v>40086.791666666664</v>
      </c>
      <c r="F338" s="65" t="s">
        <v>324</v>
      </c>
    </row>
    <row r="339" spans="1:6">
      <c r="A339" s="65" t="s">
        <v>324</v>
      </c>
      <c r="B339" s="65" t="s">
        <v>926</v>
      </c>
      <c r="C339" s="65" t="s">
        <v>657</v>
      </c>
      <c r="D339" s="66">
        <v>40047.354166666664</v>
      </c>
      <c r="E339" s="66">
        <v>40086.791666666664</v>
      </c>
      <c r="F339" s="65" t="s">
        <v>324</v>
      </c>
    </row>
    <row r="340" spans="1:6">
      <c r="A340" s="65" t="s">
        <v>324</v>
      </c>
      <c r="B340" s="65" t="s">
        <v>927</v>
      </c>
      <c r="C340" s="65" t="s">
        <v>657</v>
      </c>
      <c r="D340" s="66">
        <v>40047.354166666664</v>
      </c>
      <c r="E340" s="66">
        <v>40086.791666666664</v>
      </c>
      <c r="F340" s="65" t="s">
        <v>324</v>
      </c>
    </row>
    <row r="341" spans="1:6">
      <c r="A341" s="65" t="s">
        <v>324</v>
      </c>
      <c r="B341" s="65" t="s">
        <v>928</v>
      </c>
      <c r="C341" s="65" t="s">
        <v>836</v>
      </c>
      <c r="D341" s="66">
        <v>40045.354166666664</v>
      </c>
      <c r="E341" s="66">
        <v>40086.791666666664</v>
      </c>
      <c r="F341" s="65" t="s">
        <v>324</v>
      </c>
    </row>
    <row r="342" spans="1:6">
      <c r="A342" s="65" t="s">
        <v>324</v>
      </c>
      <c r="B342" s="65" t="s">
        <v>929</v>
      </c>
      <c r="C342" s="65" t="s">
        <v>836</v>
      </c>
      <c r="D342" s="66">
        <v>40045.354166666664</v>
      </c>
      <c r="E342" s="66">
        <v>40086.791666666664</v>
      </c>
      <c r="F342" s="65" t="s">
        <v>324</v>
      </c>
    </row>
    <row r="343" spans="1:6">
      <c r="A343" s="65" t="s">
        <v>324</v>
      </c>
      <c r="B343" s="65" t="s">
        <v>930</v>
      </c>
      <c r="C343" s="65" t="s">
        <v>657</v>
      </c>
      <c r="D343" s="66">
        <v>40047.354166666664</v>
      </c>
      <c r="E343" s="66">
        <v>40086.791666666664</v>
      </c>
      <c r="F343" s="65" t="s">
        <v>324</v>
      </c>
    </row>
    <row r="344" spans="1:6">
      <c r="A344" s="65" t="s">
        <v>324</v>
      </c>
      <c r="B344" s="65" t="s">
        <v>931</v>
      </c>
      <c r="C344" s="65" t="s">
        <v>836</v>
      </c>
      <c r="D344" s="66">
        <v>40045.354166666664</v>
      </c>
      <c r="E344" s="66">
        <v>40086.791666666664</v>
      </c>
      <c r="F344" s="65" t="s">
        <v>324</v>
      </c>
    </row>
    <row r="345" spans="1:6">
      <c r="A345" s="65" t="s">
        <v>324</v>
      </c>
      <c r="B345" s="65" t="s">
        <v>932</v>
      </c>
      <c r="C345" s="65" t="s">
        <v>836</v>
      </c>
      <c r="D345" s="66">
        <v>40045.354166666664</v>
      </c>
      <c r="E345" s="66">
        <v>40086.791666666664</v>
      </c>
      <c r="F345" s="65" t="s">
        <v>324</v>
      </c>
    </row>
    <row r="346" spans="1:6">
      <c r="A346" s="65" t="s">
        <v>324</v>
      </c>
      <c r="B346" s="65" t="s">
        <v>933</v>
      </c>
      <c r="C346" s="65" t="s">
        <v>836</v>
      </c>
      <c r="D346" s="66">
        <v>40045.354166666664</v>
      </c>
      <c r="E346" s="66">
        <v>40086.791666666664</v>
      </c>
      <c r="F346" s="65" t="s">
        <v>324</v>
      </c>
    </row>
    <row r="347" spans="1:6">
      <c r="A347" s="65" t="s">
        <v>324</v>
      </c>
      <c r="B347" s="65" t="s">
        <v>934</v>
      </c>
      <c r="C347" s="65" t="s">
        <v>836</v>
      </c>
      <c r="D347" s="66">
        <v>40045.354166666664</v>
      </c>
      <c r="E347" s="66">
        <v>40086.791666666664</v>
      </c>
      <c r="F347" s="65" t="s">
        <v>324</v>
      </c>
    </row>
    <row r="348" spans="1:6">
      <c r="A348" s="65" t="s">
        <v>324</v>
      </c>
      <c r="B348" s="65" t="s">
        <v>935</v>
      </c>
      <c r="C348" s="65" t="s">
        <v>836</v>
      </c>
      <c r="D348" s="66">
        <v>40045.354166666664</v>
      </c>
      <c r="E348" s="66">
        <v>40086.791666666664</v>
      </c>
      <c r="F348" s="65" t="s">
        <v>324</v>
      </c>
    </row>
    <row r="349" spans="1:6">
      <c r="A349" s="65" t="s">
        <v>324</v>
      </c>
      <c r="B349" s="65" t="s">
        <v>936</v>
      </c>
      <c r="C349" s="65" t="s">
        <v>836</v>
      </c>
      <c r="D349" s="66">
        <v>40045.354166666664</v>
      </c>
      <c r="E349" s="66">
        <v>40086.791666666664</v>
      </c>
      <c r="F349" s="65" t="s">
        <v>324</v>
      </c>
    </row>
    <row r="350" spans="1:6">
      <c r="A350" s="65" t="s">
        <v>324</v>
      </c>
      <c r="B350" s="65" t="s">
        <v>937</v>
      </c>
      <c r="C350" s="65" t="s">
        <v>836</v>
      </c>
      <c r="D350" s="66">
        <v>40045.354166666664</v>
      </c>
      <c r="E350" s="66">
        <v>40086.791666666664</v>
      </c>
      <c r="F350" s="65" t="s">
        <v>324</v>
      </c>
    </row>
    <row r="351" spans="1:6">
      <c r="A351" s="65" t="s">
        <v>324</v>
      </c>
      <c r="B351" s="65" t="s">
        <v>938</v>
      </c>
      <c r="C351" s="65" t="s">
        <v>836</v>
      </c>
      <c r="D351" s="66">
        <v>40045.354166666664</v>
      </c>
      <c r="E351" s="66">
        <v>40086.791666666664</v>
      </c>
      <c r="F351" s="65" t="s">
        <v>324</v>
      </c>
    </row>
    <row r="352" spans="1:6">
      <c r="A352" s="65" t="s">
        <v>324</v>
      </c>
      <c r="B352" s="65" t="s">
        <v>939</v>
      </c>
      <c r="C352" s="65" t="s">
        <v>748</v>
      </c>
      <c r="D352" s="66">
        <v>40031.354166666664</v>
      </c>
      <c r="E352" s="66">
        <v>40086.791666666664</v>
      </c>
      <c r="F352" s="65" t="s">
        <v>324</v>
      </c>
    </row>
    <row r="353" spans="1:6">
      <c r="A353" s="65" t="s">
        <v>366</v>
      </c>
      <c r="B353" s="65" t="s">
        <v>940</v>
      </c>
      <c r="C353" s="65" t="s">
        <v>836</v>
      </c>
      <c r="D353" s="66">
        <v>40070.354166666664</v>
      </c>
      <c r="E353" s="66">
        <v>40111.6875</v>
      </c>
      <c r="F353" s="65" t="s">
        <v>366</v>
      </c>
    </row>
    <row r="354" spans="1:6">
      <c r="A354" s="65" t="s">
        <v>366</v>
      </c>
      <c r="B354" s="65" t="s">
        <v>941</v>
      </c>
      <c r="C354" s="65" t="s">
        <v>836</v>
      </c>
      <c r="D354" s="66">
        <v>40070.354166666664</v>
      </c>
      <c r="E354" s="66">
        <v>40111.6875</v>
      </c>
      <c r="F354" s="65" t="s">
        <v>366</v>
      </c>
    </row>
    <row r="355" spans="1:6">
      <c r="A355" s="65" t="s">
        <v>366</v>
      </c>
      <c r="B355" s="65" t="s">
        <v>942</v>
      </c>
      <c r="C355" s="65" t="s">
        <v>836</v>
      </c>
      <c r="D355" s="66">
        <v>40070.354166666664</v>
      </c>
      <c r="E355" s="66">
        <v>40111.6875</v>
      </c>
      <c r="F355" s="65" t="s">
        <v>366</v>
      </c>
    </row>
    <row r="356" spans="1:6">
      <c r="A356" s="65" t="s">
        <v>366</v>
      </c>
      <c r="B356" s="65" t="s">
        <v>943</v>
      </c>
      <c r="C356" s="65" t="s">
        <v>836</v>
      </c>
      <c r="D356" s="66">
        <v>40070.354166666664</v>
      </c>
      <c r="E356" s="66">
        <v>40111.6875</v>
      </c>
      <c r="F356" s="65" t="s">
        <v>366</v>
      </c>
    </row>
    <row r="357" spans="1:6">
      <c r="A357" s="65" t="s">
        <v>324</v>
      </c>
      <c r="B357" s="65" t="s">
        <v>382</v>
      </c>
      <c r="C357" s="65" t="s">
        <v>699</v>
      </c>
      <c r="D357" s="66">
        <v>40084.354166666664</v>
      </c>
      <c r="E357" s="66">
        <v>40111.6875</v>
      </c>
      <c r="F357" s="65" t="s">
        <v>324</v>
      </c>
    </row>
    <row r="358" spans="1:6">
      <c r="A358" s="65" t="s">
        <v>324</v>
      </c>
      <c r="B358" s="65" t="s">
        <v>383</v>
      </c>
      <c r="C358" s="65" t="s">
        <v>699</v>
      </c>
      <c r="D358" s="66">
        <v>40059.354166666664</v>
      </c>
      <c r="E358" s="66">
        <v>40086.791666666664</v>
      </c>
      <c r="F358" s="65" t="s">
        <v>324</v>
      </c>
    </row>
    <row r="359" spans="1:6">
      <c r="A359" s="65"/>
      <c r="B359" s="65" t="s">
        <v>944</v>
      </c>
      <c r="C359" s="65" t="s">
        <v>945</v>
      </c>
      <c r="D359" s="66">
        <v>39930.354166666664</v>
      </c>
      <c r="E359" s="66">
        <v>40137.791666666664</v>
      </c>
      <c r="F359" s="65"/>
    </row>
    <row r="360" spans="1:6">
      <c r="A360" s="65"/>
      <c r="B360" s="65" t="s">
        <v>946</v>
      </c>
      <c r="C360" s="65" t="s">
        <v>945</v>
      </c>
      <c r="D360" s="66">
        <v>39930.354166666664</v>
      </c>
      <c r="E360" s="66">
        <v>40137.791666666664</v>
      </c>
      <c r="F360" s="65"/>
    </row>
    <row r="361" spans="1:6">
      <c r="A361" s="65" t="s">
        <v>87</v>
      </c>
      <c r="B361" s="65" t="s">
        <v>86</v>
      </c>
      <c r="C361" s="65" t="s">
        <v>640</v>
      </c>
      <c r="D361" s="66">
        <v>40103.354166666664</v>
      </c>
      <c r="E361" s="66">
        <v>40137.791666666664</v>
      </c>
      <c r="F361" s="65" t="s">
        <v>87</v>
      </c>
    </row>
    <row r="362" spans="1:6">
      <c r="A362" s="65" t="s">
        <v>435</v>
      </c>
      <c r="B362" s="65" t="s">
        <v>434</v>
      </c>
      <c r="C362" s="65" t="s">
        <v>640</v>
      </c>
      <c r="D362" s="66">
        <v>40103.354166666664</v>
      </c>
      <c r="E362" s="66">
        <v>40137.791666666664</v>
      </c>
      <c r="F362" s="65" t="s">
        <v>435</v>
      </c>
    </row>
    <row r="363" spans="1:6">
      <c r="A363" s="65" t="s">
        <v>437</v>
      </c>
      <c r="B363" s="65" t="s">
        <v>436</v>
      </c>
      <c r="C363" s="65" t="s">
        <v>654</v>
      </c>
      <c r="D363" s="66">
        <v>40077.354166666664</v>
      </c>
      <c r="E363" s="66">
        <v>40102.6875</v>
      </c>
      <c r="F363" s="65" t="s">
        <v>437</v>
      </c>
    </row>
    <row r="364" spans="1:6">
      <c r="A364" s="65" t="s">
        <v>89</v>
      </c>
      <c r="B364" s="65" t="s">
        <v>88</v>
      </c>
      <c r="C364" s="65" t="s">
        <v>654</v>
      </c>
      <c r="D364" s="66">
        <v>39930.354166666664</v>
      </c>
      <c r="E364" s="66">
        <v>39955.6875</v>
      </c>
      <c r="F364" s="65" t="s">
        <v>89</v>
      </c>
    </row>
    <row r="365" spans="1:6">
      <c r="A365" s="65"/>
      <c r="B365" s="65" t="s">
        <v>947</v>
      </c>
      <c r="C365" s="65" t="s">
        <v>748</v>
      </c>
      <c r="D365" s="66">
        <v>40016.354166666664</v>
      </c>
      <c r="E365" s="66">
        <v>40071.791666666664</v>
      </c>
      <c r="F365" s="65"/>
    </row>
    <row r="366" spans="1:6">
      <c r="A366" s="65" t="s">
        <v>385</v>
      </c>
      <c r="B366" s="65" t="s">
        <v>386</v>
      </c>
      <c r="C366" s="65" t="s">
        <v>948</v>
      </c>
      <c r="D366" s="66">
        <v>40045.354166666664</v>
      </c>
      <c r="E366" s="66">
        <v>40071.791666666664</v>
      </c>
      <c r="F366" s="65" t="s">
        <v>385</v>
      </c>
    </row>
    <row r="367" spans="1:6">
      <c r="A367" s="65" t="s">
        <v>385</v>
      </c>
      <c r="B367" s="65" t="s">
        <v>388</v>
      </c>
      <c r="C367" s="65" t="s">
        <v>633</v>
      </c>
      <c r="D367" s="66">
        <v>40042.354166666664</v>
      </c>
      <c r="E367" s="66">
        <v>40071.791666666664</v>
      </c>
      <c r="F367" s="65" t="s">
        <v>385</v>
      </c>
    </row>
    <row r="368" spans="1:6">
      <c r="A368" s="65" t="s">
        <v>385</v>
      </c>
      <c r="B368" s="65" t="s">
        <v>949</v>
      </c>
      <c r="C368" s="65" t="s">
        <v>683</v>
      </c>
      <c r="D368" s="66">
        <v>40018.354166666664</v>
      </c>
      <c r="E368" s="66">
        <v>40071.791666666664</v>
      </c>
      <c r="F368" s="65" t="s">
        <v>385</v>
      </c>
    </row>
    <row r="369" spans="1:6">
      <c r="A369" s="65" t="s">
        <v>385</v>
      </c>
      <c r="B369" s="65" t="s">
        <v>950</v>
      </c>
      <c r="C369" s="65" t="s">
        <v>683</v>
      </c>
      <c r="D369" s="66">
        <v>40018.354166666664</v>
      </c>
      <c r="E369" s="66">
        <v>40071.791666666664</v>
      </c>
      <c r="F369" s="65" t="s">
        <v>385</v>
      </c>
    </row>
    <row r="370" spans="1:6">
      <c r="A370" s="65" t="s">
        <v>385</v>
      </c>
      <c r="B370" s="65" t="s">
        <v>951</v>
      </c>
      <c r="C370" s="65" t="s">
        <v>748</v>
      </c>
      <c r="D370" s="66">
        <v>40016.354166666664</v>
      </c>
      <c r="E370" s="66">
        <v>40071.791666666664</v>
      </c>
      <c r="F370" s="65" t="s">
        <v>385</v>
      </c>
    </row>
    <row r="371" spans="1:6">
      <c r="A371" s="65" t="s">
        <v>385</v>
      </c>
      <c r="B371" s="65" t="s">
        <v>952</v>
      </c>
      <c r="C371" s="65" t="s">
        <v>948</v>
      </c>
      <c r="D371" s="66">
        <v>40045.354166666664</v>
      </c>
      <c r="E371" s="66">
        <v>40071.791666666664</v>
      </c>
      <c r="F371" s="65" t="s">
        <v>385</v>
      </c>
    </row>
    <row r="372" spans="1:6">
      <c r="A372" s="65" t="s">
        <v>385</v>
      </c>
      <c r="B372" s="65" t="s">
        <v>953</v>
      </c>
      <c r="C372" s="65" t="s">
        <v>954</v>
      </c>
      <c r="D372" s="66">
        <v>40047.354166666664</v>
      </c>
      <c r="E372" s="66">
        <v>40071.791666666664</v>
      </c>
      <c r="F372" s="65" t="s">
        <v>385</v>
      </c>
    </row>
    <row r="373" spans="1:6">
      <c r="A373" s="65" t="s">
        <v>385</v>
      </c>
      <c r="B373" s="65" t="s">
        <v>955</v>
      </c>
      <c r="C373" s="65" t="s">
        <v>948</v>
      </c>
      <c r="D373" s="66">
        <v>40045.354166666664</v>
      </c>
      <c r="E373" s="66">
        <v>40071.791666666664</v>
      </c>
      <c r="F373" s="65" t="s">
        <v>385</v>
      </c>
    </row>
    <row r="374" spans="1:6">
      <c r="A374" s="65" t="s">
        <v>385</v>
      </c>
      <c r="B374" s="65" t="s">
        <v>956</v>
      </c>
      <c r="C374" s="65" t="s">
        <v>948</v>
      </c>
      <c r="D374" s="66">
        <v>40045.354166666664</v>
      </c>
      <c r="E374" s="66">
        <v>40071.791666666664</v>
      </c>
      <c r="F374" s="65" t="s">
        <v>385</v>
      </c>
    </row>
    <row r="375" spans="1:6">
      <c r="A375" s="65" t="s">
        <v>385</v>
      </c>
      <c r="B375" s="65" t="s">
        <v>957</v>
      </c>
      <c r="C375" s="65" t="s">
        <v>948</v>
      </c>
      <c r="D375" s="66">
        <v>40045.354166666664</v>
      </c>
      <c r="E375" s="66">
        <v>40071.791666666664</v>
      </c>
      <c r="F375" s="65" t="s">
        <v>385</v>
      </c>
    </row>
    <row r="376" spans="1:6">
      <c r="A376" s="65" t="s">
        <v>385</v>
      </c>
      <c r="B376" s="65" t="s">
        <v>958</v>
      </c>
      <c r="C376" s="65" t="s">
        <v>948</v>
      </c>
      <c r="D376" s="66">
        <v>40045.354166666664</v>
      </c>
      <c r="E376" s="66">
        <v>40071.791666666664</v>
      </c>
      <c r="F376" s="65" t="s">
        <v>385</v>
      </c>
    </row>
    <row r="377" spans="1:6">
      <c r="A377" s="65" t="s">
        <v>385</v>
      </c>
      <c r="B377" s="65" t="s">
        <v>959</v>
      </c>
      <c r="C377" s="65" t="s">
        <v>948</v>
      </c>
      <c r="D377" s="66">
        <v>40045.354166666664</v>
      </c>
      <c r="E377" s="66">
        <v>40071.791666666664</v>
      </c>
      <c r="F377" s="65" t="s">
        <v>385</v>
      </c>
    </row>
    <row r="378" spans="1:6">
      <c r="A378" s="65" t="s">
        <v>385</v>
      </c>
      <c r="B378" s="65" t="s">
        <v>960</v>
      </c>
      <c r="C378" s="65" t="s">
        <v>948</v>
      </c>
      <c r="D378" s="66">
        <v>40045.354166666664</v>
      </c>
      <c r="E378" s="66">
        <v>40071.791666666664</v>
      </c>
      <c r="F378" s="65" t="s">
        <v>385</v>
      </c>
    </row>
    <row r="379" spans="1:6">
      <c r="A379" s="65" t="s">
        <v>385</v>
      </c>
      <c r="B379" s="65" t="s">
        <v>961</v>
      </c>
      <c r="C379" s="65" t="s">
        <v>948</v>
      </c>
      <c r="D379" s="66">
        <v>40045.354166666664</v>
      </c>
      <c r="E379" s="66">
        <v>40071.791666666664</v>
      </c>
      <c r="F379" s="65" t="s">
        <v>385</v>
      </c>
    </row>
    <row r="380" spans="1:6">
      <c r="A380" s="65" t="s">
        <v>385</v>
      </c>
      <c r="B380" s="65" t="s">
        <v>962</v>
      </c>
      <c r="C380" s="65" t="s">
        <v>948</v>
      </c>
      <c r="D380" s="66">
        <v>40045.354166666664</v>
      </c>
      <c r="E380" s="66">
        <v>40071.791666666664</v>
      </c>
      <c r="F380" s="65" t="s">
        <v>385</v>
      </c>
    </row>
    <row r="381" spans="1:6">
      <c r="A381" s="65" t="s">
        <v>385</v>
      </c>
      <c r="B381" s="65" t="s">
        <v>963</v>
      </c>
      <c r="C381" s="65" t="s">
        <v>948</v>
      </c>
      <c r="D381" s="66">
        <v>40045.354166666664</v>
      </c>
      <c r="E381" s="66">
        <v>40071.791666666664</v>
      </c>
      <c r="F381" s="65" t="s">
        <v>385</v>
      </c>
    </row>
    <row r="382" spans="1:6">
      <c r="A382" s="65" t="s">
        <v>385</v>
      </c>
      <c r="B382" s="65" t="s">
        <v>964</v>
      </c>
      <c r="C382" s="65" t="s">
        <v>948</v>
      </c>
      <c r="D382" s="66">
        <v>40045.354166666664</v>
      </c>
      <c r="E382" s="66">
        <v>40071.791666666664</v>
      </c>
      <c r="F382" s="65" t="s">
        <v>385</v>
      </c>
    </row>
    <row r="383" spans="1:6">
      <c r="A383" s="65" t="s">
        <v>385</v>
      </c>
      <c r="B383" s="65" t="s">
        <v>965</v>
      </c>
      <c r="C383" s="65" t="s">
        <v>948</v>
      </c>
      <c r="D383" s="66">
        <v>40045.354166666664</v>
      </c>
      <c r="E383" s="66">
        <v>40071.791666666664</v>
      </c>
      <c r="F383" s="65" t="s">
        <v>385</v>
      </c>
    </row>
    <row r="384" spans="1:6">
      <c r="A384" s="65" t="s">
        <v>385</v>
      </c>
      <c r="B384" s="65" t="s">
        <v>966</v>
      </c>
      <c r="C384" s="65" t="s">
        <v>948</v>
      </c>
      <c r="D384" s="66">
        <v>40045.354166666664</v>
      </c>
      <c r="E384" s="66">
        <v>40071.791666666664</v>
      </c>
      <c r="F384" s="65" t="s">
        <v>385</v>
      </c>
    </row>
    <row r="385" spans="1:6">
      <c r="A385" s="65" t="s">
        <v>385</v>
      </c>
      <c r="B385" s="65" t="s">
        <v>967</v>
      </c>
      <c r="C385" s="65" t="s">
        <v>968</v>
      </c>
      <c r="D385" s="66">
        <v>40031.354166666664</v>
      </c>
      <c r="E385" s="66">
        <v>40071.791666666664</v>
      </c>
      <c r="F385" s="65" t="s">
        <v>385</v>
      </c>
    </row>
    <row r="386" spans="1:6">
      <c r="A386" s="65" t="s">
        <v>385</v>
      </c>
      <c r="B386" s="65" t="s">
        <v>969</v>
      </c>
      <c r="C386" s="65" t="s">
        <v>633</v>
      </c>
      <c r="D386" s="66">
        <v>40042.354166666664</v>
      </c>
      <c r="E386" s="66">
        <v>40071.791666666664</v>
      </c>
      <c r="F386" s="65" t="s">
        <v>385</v>
      </c>
    </row>
    <row r="387" spans="1:6">
      <c r="A387" s="65" t="s">
        <v>385</v>
      </c>
      <c r="B387" s="65" t="s">
        <v>400</v>
      </c>
      <c r="C387" s="65" t="s">
        <v>683</v>
      </c>
      <c r="D387" s="66">
        <v>40018.354166666664</v>
      </c>
      <c r="E387" s="66">
        <v>40071.791666666664</v>
      </c>
      <c r="F387" s="65" t="s">
        <v>385</v>
      </c>
    </row>
    <row r="388" spans="1:6">
      <c r="A388" s="65" t="s">
        <v>385</v>
      </c>
      <c r="B388" s="65" t="s">
        <v>970</v>
      </c>
      <c r="C388" s="65" t="s">
        <v>683</v>
      </c>
      <c r="D388" s="66">
        <v>40018.354166666664</v>
      </c>
      <c r="E388" s="66">
        <v>40071.791666666664</v>
      </c>
      <c r="F388" s="65" t="s">
        <v>385</v>
      </c>
    </row>
    <row r="389" spans="1:6">
      <c r="A389" s="65" t="s">
        <v>385</v>
      </c>
      <c r="B389" s="65" t="s">
        <v>971</v>
      </c>
      <c r="C389" s="65" t="s">
        <v>683</v>
      </c>
      <c r="D389" s="66">
        <v>40018.354166666664</v>
      </c>
      <c r="E389" s="66">
        <v>40071.791666666664</v>
      </c>
      <c r="F389" s="65" t="s">
        <v>385</v>
      </c>
    </row>
    <row r="390" spans="1:6">
      <c r="A390" s="65" t="s">
        <v>385</v>
      </c>
      <c r="B390" s="65" t="s">
        <v>972</v>
      </c>
      <c r="C390" s="65" t="s">
        <v>748</v>
      </c>
      <c r="D390" s="66">
        <v>40016.354166666664</v>
      </c>
      <c r="E390" s="66">
        <v>40071.791666666664</v>
      </c>
      <c r="F390" s="65" t="s">
        <v>385</v>
      </c>
    </row>
    <row r="391" spans="1:6">
      <c r="A391" s="65" t="s">
        <v>385</v>
      </c>
      <c r="B391" s="65" t="s">
        <v>973</v>
      </c>
      <c r="C391" s="65" t="s">
        <v>948</v>
      </c>
      <c r="D391" s="66">
        <v>40045.354166666664</v>
      </c>
      <c r="E391" s="66">
        <v>40071.791666666664</v>
      </c>
      <c r="F391" s="65" t="s">
        <v>385</v>
      </c>
    </row>
    <row r="392" spans="1:6">
      <c r="A392" s="65" t="s">
        <v>385</v>
      </c>
      <c r="B392" s="65" t="s">
        <v>974</v>
      </c>
      <c r="C392" s="65" t="s">
        <v>954</v>
      </c>
      <c r="D392" s="66">
        <v>40047.354166666664</v>
      </c>
      <c r="E392" s="66">
        <v>40071.791666666664</v>
      </c>
      <c r="F392" s="65" t="s">
        <v>385</v>
      </c>
    </row>
    <row r="393" spans="1:6">
      <c r="A393" s="65" t="s">
        <v>385</v>
      </c>
      <c r="B393" s="65" t="s">
        <v>975</v>
      </c>
      <c r="C393" s="65" t="s">
        <v>948</v>
      </c>
      <c r="D393" s="66">
        <v>40045.354166666664</v>
      </c>
      <c r="E393" s="66">
        <v>40071.791666666664</v>
      </c>
      <c r="F393" s="65" t="s">
        <v>385</v>
      </c>
    </row>
    <row r="394" spans="1:6">
      <c r="A394" s="65" t="s">
        <v>385</v>
      </c>
      <c r="B394" s="65" t="s">
        <v>976</v>
      </c>
      <c r="C394" s="65" t="s">
        <v>948</v>
      </c>
      <c r="D394" s="66">
        <v>40045.354166666664</v>
      </c>
      <c r="E394" s="66">
        <v>40071.791666666664</v>
      </c>
      <c r="F394" s="65" t="s">
        <v>385</v>
      </c>
    </row>
    <row r="395" spans="1:6">
      <c r="A395" s="65" t="s">
        <v>385</v>
      </c>
      <c r="B395" s="65" t="s">
        <v>977</v>
      </c>
      <c r="C395" s="65" t="s">
        <v>948</v>
      </c>
      <c r="D395" s="66">
        <v>40045.354166666664</v>
      </c>
      <c r="E395" s="66">
        <v>40071.791666666664</v>
      </c>
      <c r="F395" s="65" t="s">
        <v>385</v>
      </c>
    </row>
    <row r="396" spans="1:6">
      <c r="A396" s="65" t="s">
        <v>385</v>
      </c>
      <c r="B396" s="65" t="s">
        <v>978</v>
      </c>
      <c r="C396" s="65" t="s">
        <v>948</v>
      </c>
      <c r="D396" s="66">
        <v>40045.354166666664</v>
      </c>
      <c r="E396" s="66">
        <v>40071.791666666664</v>
      </c>
      <c r="F396" s="65" t="s">
        <v>385</v>
      </c>
    </row>
    <row r="397" spans="1:6">
      <c r="A397" s="65" t="s">
        <v>385</v>
      </c>
      <c r="B397" s="65" t="s">
        <v>979</v>
      </c>
      <c r="C397" s="65" t="s">
        <v>948</v>
      </c>
      <c r="D397" s="66">
        <v>40045.354166666664</v>
      </c>
      <c r="E397" s="66">
        <v>40071.791666666664</v>
      </c>
      <c r="F397" s="65" t="s">
        <v>385</v>
      </c>
    </row>
    <row r="398" spans="1:6">
      <c r="A398" s="65" t="s">
        <v>385</v>
      </c>
      <c r="B398" s="65" t="s">
        <v>980</v>
      </c>
      <c r="C398" s="65" t="s">
        <v>948</v>
      </c>
      <c r="D398" s="66">
        <v>40045.354166666664</v>
      </c>
      <c r="E398" s="66">
        <v>40071.791666666664</v>
      </c>
      <c r="F398" s="65" t="s">
        <v>385</v>
      </c>
    </row>
    <row r="399" spans="1:6">
      <c r="A399" s="65" t="s">
        <v>385</v>
      </c>
      <c r="B399" s="65" t="s">
        <v>981</v>
      </c>
      <c r="C399" s="65" t="s">
        <v>948</v>
      </c>
      <c r="D399" s="66">
        <v>40045.354166666664</v>
      </c>
      <c r="E399" s="66">
        <v>40071.791666666664</v>
      </c>
      <c r="F399" s="65" t="s">
        <v>385</v>
      </c>
    </row>
    <row r="400" spans="1:6">
      <c r="A400" s="65" t="s">
        <v>385</v>
      </c>
      <c r="B400" s="65" t="s">
        <v>982</v>
      </c>
      <c r="C400" s="65" t="s">
        <v>948</v>
      </c>
      <c r="D400" s="66">
        <v>40045.354166666664</v>
      </c>
      <c r="E400" s="66">
        <v>40071.791666666664</v>
      </c>
      <c r="F400" s="65" t="s">
        <v>385</v>
      </c>
    </row>
    <row r="401" spans="1:6">
      <c r="A401" s="65" t="s">
        <v>385</v>
      </c>
      <c r="B401" s="65" t="s">
        <v>983</v>
      </c>
      <c r="C401" s="65" t="s">
        <v>968</v>
      </c>
      <c r="D401" s="66">
        <v>40031.354166666664</v>
      </c>
      <c r="E401" s="66">
        <v>40071.791666666664</v>
      </c>
      <c r="F401" s="65" t="s">
        <v>385</v>
      </c>
    </row>
    <row r="402" spans="1:6">
      <c r="A402" s="65" t="s">
        <v>385</v>
      </c>
      <c r="B402" s="65" t="s">
        <v>984</v>
      </c>
      <c r="C402" s="65" t="s">
        <v>954</v>
      </c>
      <c r="D402" s="66">
        <v>40047.354166666664</v>
      </c>
      <c r="E402" s="66">
        <v>40071.791666666664</v>
      </c>
      <c r="F402" s="65" t="s">
        <v>385</v>
      </c>
    </row>
    <row r="403" spans="1:6">
      <c r="A403" s="65" t="s">
        <v>385</v>
      </c>
      <c r="B403" s="65" t="s">
        <v>985</v>
      </c>
      <c r="C403" s="65" t="s">
        <v>697</v>
      </c>
      <c r="D403" s="66">
        <v>40052.354166666664</v>
      </c>
      <c r="E403" s="66">
        <v>40071.791666666664</v>
      </c>
      <c r="F403" s="65" t="s">
        <v>385</v>
      </c>
    </row>
    <row r="404" spans="1:6">
      <c r="A404" s="65" t="s">
        <v>385</v>
      </c>
      <c r="B404" s="65" t="s">
        <v>986</v>
      </c>
      <c r="C404" s="65" t="s">
        <v>697</v>
      </c>
      <c r="D404" s="66">
        <v>40052.354166666664</v>
      </c>
      <c r="E404" s="66">
        <v>40071.791666666664</v>
      </c>
      <c r="F404" s="65" t="s">
        <v>385</v>
      </c>
    </row>
    <row r="405" spans="1:6">
      <c r="A405" s="65"/>
      <c r="B405" s="65" t="s">
        <v>987</v>
      </c>
      <c r="C405" s="65" t="s">
        <v>988</v>
      </c>
      <c r="D405" s="66">
        <v>40039.354166666664</v>
      </c>
      <c r="E405" s="66">
        <v>40210.791666666664</v>
      </c>
      <c r="F405" s="65"/>
    </row>
    <row r="406" spans="1:6">
      <c r="A406" s="65" t="s">
        <v>73</v>
      </c>
      <c r="B406" s="65" t="s">
        <v>72</v>
      </c>
      <c r="C406" s="65" t="s">
        <v>657</v>
      </c>
      <c r="D406" s="66">
        <v>40039.354166666664</v>
      </c>
      <c r="E406" s="66">
        <v>40078.791666666664</v>
      </c>
      <c r="F406" s="65" t="s">
        <v>73</v>
      </c>
    </row>
    <row r="407" spans="1:6">
      <c r="A407" s="65" t="s">
        <v>83</v>
      </c>
      <c r="B407" s="65" t="s">
        <v>82</v>
      </c>
      <c r="C407" s="65" t="s">
        <v>657</v>
      </c>
      <c r="D407" s="66">
        <v>40039.354166666664</v>
      </c>
      <c r="E407" s="66">
        <v>40078.791666666664</v>
      </c>
      <c r="F407" s="65" t="s">
        <v>83</v>
      </c>
    </row>
    <row r="408" spans="1:6">
      <c r="A408" s="65" t="s">
        <v>75</v>
      </c>
      <c r="B408" s="65" t="s">
        <v>74</v>
      </c>
      <c r="C408" s="65" t="s">
        <v>654</v>
      </c>
      <c r="D408" s="66">
        <v>40088.354166666664</v>
      </c>
      <c r="E408" s="66">
        <v>40113.6875</v>
      </c>
      <c r="F408" s="65" t="s">
        <v>75</v>
      </c>
    </row>
    <row r="409" spans="1:6">
      <c r="A409" s="65" t="s">
        <v>433</v>
      </c>
      <c r="B409" s="65" t="s">
        <v>432</v>
      </c>
      <c r="C409" s="65" t="s">
        <v>836</v>
      </c>
      <c r="D409" s="66">
        <v>40139.354166666664</v>
      </c>
      <c r="E409" s="66">
        <v>40180.791666666664</v>
      </c>
      <c r="F409" s="65" t="s">
        <v>433</v>
      </c>
    </row>
    <row r="410" spans="1:6">
      <c r="A410" s="65" t="s">
        <v>77</v>
      </c>
      <c r="B410" s="65" t="s">
        <v>76</v>
      </c>
      <c r="C410" s="65" t="s">
        <v>836</v>
      </c>
      <c r="D410" s="66">
        <v>40139.354166666664</v>
      </c>
      <c r="E410" s="66">
        <v>40180.791666666664</v>
      </c>
      <c r="F410" s="65" t="s">
        <v>77</v>
      </c>
    </row>
    <row r="411" spans="1:6">
      <c r="A411" s="65" t="s">
        <v>79</v>
      </c>
      <c r="B411" s="65" t="s">
        <v>78</v>
      </c>
      <c r="C411" s="65" t="s">
        <v>836</v>
      </c>
      <c r="D411" s="66">
        <v>40139.354166666664</v>
      </c>
      <c r="E411" s="66">
        <v>40180.791666666664</v>
      </c>
      <c r="F411" s="65" t="s">
        <v>79</v>
      </c>
    </row>
    <row r="412" spans="1:6">
      <c r="A412" s="65" t="s">
        <v>81</v>
      </c>
      <c r="B412" s="65" t="s">
        <v>80</v>
      </c>
      <c r="C412" s="65" t="s">
        <v>835</v>
      </c>
      <c r="D412" s="66">
        <v>40148.354166666664</v>
      </c>
      <c r="E412" s="66">
        <v>40210.791666666664</v>
      </c>
      <c r="F412" s="65" t="s">
        <v>81</v>
      </c>
    </row>
    <row r="413" spans="1:6">
      <c r="A413" s="65"/>
      <c r="B413" s="65" t="s">
        <v>989</v>
      </c>
      <c r="C413" s="65" t="s">
        <v>697</v>
      </c>
      <c r="D413" s="66">
        <v>40068.354166666664</v>
      </c>
      <c r="E413" s="66">
        <v>40087.791666666664</v>
      </c>
      <c r="F413" s="65"/>
    </row>
    <row r="414" spans="1:6">
      <c r="A414" s="65"/>
      <c r="B414" s="65" t="s">
        <v>990</v>
      </c>
      <c r="C414" s="65" t="s">
        <v>697</v>
      </c>
      <c r="D414" s="66">
        <v>40068.354166666664</v>
      </c>
      <c r="E414" s="66">
        <v>40087.791666666664</v>
      </c>
      <c r="F414" s="65"/>
    </row>
    <row r="415" spans="1:6">
      <c r="A415" s="65"/>
      <c r="B415" s="65" t="s">
        <v>991</v>
      </c>
      <c r="C415" s="65" t="s">
        <v>992</v>
      </c>
      <c r="D415" s="66">
        <v>40502.375</v>
      </c>
      <c r="E415" s="66">
        <v>40602.375</v>
      </c>
      <c r="F415" s="65"/>
    </row>
    <row r="416" spans="1:6">
      <c r="A416" s="65"/>
      <c r="B416" s="65" t="s">
        <v>993</v>
      </c>
      <c r="C416" s="65" t="s">
        <v>994</v>
      </c>
      <c r="D416" s="66">
        <v>39965.375</v>
      </c>
      <c r="E416" s="66">
        <v>40145.375</v>
      </c>
      <c r="F416" s="65"/>
    </row>
    <row r="417" spans="1:6">
      <c r="A417" s="65"/>
      <c r="B417" s="65" t="s">
        <v>995</v>
      </c>
      <c r="C417" s="65" t="s">
        <v>609</v>
      </c>
      <c r="D417" s="66">
        <v>40148.375</v>
      </c>
      <c r="E417" s="66">
        <v>40148.375</v>
      </c>
      <c r="F417" s="65"/>
    </row>
    <row r="418" spans="1:6">
      <c r="A418" s="65"/>
      <c r="B418" s="65" t="s">
        <v>996</v>
      </c>
      <c r="C418" s="65" t="s">
        <v>997</v>
      </c>
      <c r="D418" s="66">
        <v>39696.375</v>
      </c>
      <c r="E418" s="66">
        <v>40437.6875</v>
      </c>
      <c r="F418" s="65"/>
    </row>
    <row r="419" spans="1:6">
      <c r="A419" s="65"/>
      <c r="B419" s="65" t="s">
        <v>998</v>
      </c>
      <c r="C419" s="65" t="s">
        <v>997</v>
      </c>
      <c r="D419" s="66">
        <v>39696.375</v>
      </c>
      <c r="E419" s="66">
        <v>40437.6875</v>
      </c>
      <c r="F419" s="65"/>
    </row>
    <row r="420" spans="1:6">
      <c r="A420" s="65"/>
      <c r="B420" s="65" t="s">
        <v>999</v>
      </c>
      <c r="C420" s="65" t="s">
        <v>997</v>
      </c>
      <c r="D420" s="66">
        <v>39696.375</v>
      </c>
      <c r="E420" s="66">
        <v>40437.6875</v>
      </c>
      <c r="F420" s="65"/>
    </row>
    <row r="421" spans="1:6">
      <c r="A421" s="65"/>
      <c r="B421" s="65" t="s">
        <v>1000</v>
      </c>
      <c r="C421" s="65" t="s">
        <v>609</v>
      </c>
      <c r="D421" s="66">
        <v>39699.375</v>
      </c>
      <c r="E421" s="66">
        <v>39699.375</v>
      </c>
      <c r="F421" s="65"/>
    </row>
    <row r="422" spans="1:6">
      <c r="A422" s="65"/>
      <c r="B422" s="65" t="s">
        <v>1001</v>
      </c>
      <c r="C422" s="65" t="s">
        <v>609</v>
      </c>
      <c r="D422" s="66">
        <v>40035.375</v>
      </c>
      <c r="E422" s="66">
        <v>40035.375</v>
      </c>
      <c r="F422" s="65"/>
    </row>
    <row r="423" spans="1:6">
      <c r="A423" s="65"/>
      <c r="B423" s="65" t="s">
        <v>1002</v>
      </c>
      <c r="C423" s="65" t="s">
        <v>1003</v>
      </c>
      <c r="D423" s="66">
        <v>39696.375</v>
      </c>
      <c r="E423" s="66">
        <v>40364.375</v>
      </c>
      <c r="F423" s="65"/>
    </row>
    <row r="424" spans="1:6">
      <c r="A424" s="65"/>
      <c r="B424" s="65" t="s">
        <v>1004</v>
      </c>
      <c r="C424" s="65" t="s">
        <v>1005</v>
      </c>
      <c r="D424" s="66">
        <v>40036.375</v>
      </c>
      <c r="E424" s="66">
        <v>40341.375</v>
      </c>
      <c r="F424" s="65"/>
    </row>
    <row r="425" spans="1:6">
      <c r="A425" s="65"/>
      <c r="B425" s="65" t="s">
        <v>1006</v>
      </c>
      <c r="C425" s="65" t="s">
        <v>1007</v>
      </c>
      <c r="D425" s="66">
        <v>40079.6875</v>
      </c>
      <c r="E425" s="66">
        <v>40363.6875</v>
      </c>
      <c r="F425" s="65"/>
    </row>
    <row r="426" spans="1:6">
      <c r="A426" s="65"/>
      <c r="B426" s="65" t="s">
        <v>1008</v>
      </c>
      <c r="C426" s="65" t="s">
        <v>614</v>
      </c>
      <c r="D426" s="66">
        <v>40036.375</v>
      </c>
      <c r="E426" s="66">
        <v>40284.375</v>
      </c>
      <c r="F426" s="65"/>
    </row>
    <row r="427" spans="1:6">
      <c r="A427" s="65"/>
      <c r="B427" s="65" t="s">
        <v>1009</v>
      </c>
      <c r="C427" s="65" t="s">
        <v>1010</v>
      </c>
      <c r="D427" s="66">
        <v>40079.6875</v>
      </c>
      <c r="E427" s="66">
        <v>40382.6875</v>
      </c>
      <c r="F427" s="65"/>
    </row>
    <row r="428" spans="1:6">
      <c r="A428" s="65"/>
      <c r="B428" s="65" t="s">
        <v>1011</v>
      </c>
      <c r="C428" s="65" t="s">
        <v>1012</v>
      </c>
      <c r="D428" s="66">
        <v>40079.6875</v>
      </c>
      <c r="E428" s="66">
        <v>40437.6875</v>
      </c>
      <c r="F428" s="65"/>
    </row>
    <row r="429" spans="1:6">
      <c r="A429" s="65"/>
      <c r="B429" s="65" t="s">
        <v>1013</v>
      </c>
      <c r="C429" s="65" t="s">
        <v>1014</v>
      </c>
      <c r="D429" s="66">
        <v>40079.6875</v>
      </c>
      <c r="E429" s="66">
        <v>40322.6875</v>
      </c>
      <c r="F429" s="65"/>
    </row>
    <row r="430" spans="1:6">
      <c r="A430" s="65"/>
      <c r="B430" s="65" t="s">
        <v>1015</v>
      </c>
      <c r="C430" s="65" t="s">
        <v>1016</v>
      </c>
      <c r="D430" s="66">
        <v>40139.6875</v>
      </c>
      <c r="E430" s="66">
        <v>40370.6875</v>
      </c>
      <c r="F430" s="65"/>
    </row>
    <row r="431" spans="1:6">
      <c r="A431" s="65"/>
      <c r="B431" s="65" t="s">
        <v>1017</v>
      </c>
      <c r="C431" s="65" t="s">
        <v>1018</v>
      </c>
      <c r="D431" s="66">
        <v>40139.6875</v>
      </c>
      <c r="E431" s="66">
        <v>40385.6875</v>
      </c>
      <c r="F431" s="65"/>
    </row>
    <row r="432" spans="1:6">
      <c r="A432" s="65"/>
      <c r="B432" s="65" t="s">
        <v>1019</v>
      </c>
      <c r="C432" s="65" t="s">
        <v>1020</v>
      </c>
      <c r="D432" s="66">
        <v>40086.6875</v>
      </c>
      <c r="E432" s="66">
        <v>40390.6875</v>
      </c>
      <c r="F432" s="65"/>
    </row>
    <row r="433" spans="1:6">
      <c r="A433" s="65"/>
      <c r="B433" s="65" t="s">
        <v>1021</v>
      </c>
      <c r="C433" s="65" t="s">
        <v>1022</v>
      </c>
      <c r="D433" s="66">
        <v>40105.354166666664</v>
      </c>
      <c r="E433" s="66">
        <v>40361.6875</v>
      </c>
      <c r="F433" s="65"/>
    </row>
    <row r="434" spans="1:6">
      <c r="A434" s="65"/>
      <c r="B434" s="65" t="s">
        <v>1023</v>
      </c>
      <c r="C434" s="65" t="s">
        <v>1024</v>
      </c>
      <c r="D434" s="66">
        <v>40168.6875</v>
      </c>
      <c r="E434" s="66">
        <v>40291.6875</v>
      </c>
      <c r="F434" s="65"/>
    </row>
    <row r="435" spans="1:6">
      <c r="A435" s="65"/>
      <c r="B435" s="65" t="s">
        <v>1025</v>
      </c>
      <c r="C435" s="65" t="s">
        <v>1026</v>
      </c>
      <c r="D435" s="66">
        <v>40168.6875</v>
      </c>
      <c r="E435" s="66">
        <v>40328.6875</v>
      </c>
      <c r="F435" s="65"/>
    </row>
    <row r="436" spans="1:6">
      <c r="A436" s="65"/>
      <c r="B436" s="65" t="s">
        <v>1027</v>
      </c>
      <c r="C436" s="65" t="s">
        <v>1028</v>
      </c>
      <c r="D436" s="66">
        <v>40154.6875</v>
      </c>
      <c r="E436" s="66">
        <v>40328.6875</v>
      </c>
      <c r="F436" s="65"/>
    </row>
    <row r="437" spans="1:6">
      <c r="A437" s="65"/>
      <c r="B437" s="65" t="s">
        <v>1029</v>
      </c>
      <c r="C437" s="65" t="s">
        <v>1030</v>
      </c>
      <c r="D437" s="66">
        <v>40168.6875</v>
      </c>
      <c r="E437" s="66">
        <v>40361.6875</v>
      </c>
      <c r="F437" s="65"/>
    </row>
    <row r="438" spans="1:6">
      <c r="A438" s="65"/>
      <c r="B438" s="65" t="s">
        <v>1031</v>
      </c>
      <c r="C438" s="65" t="s">
        <v>683</v>
      </c>
      <c r="D438" s="66">
        <v>40105.354166666664</v>
      </c>
      <c r="E438" s="66">
        <v>40158.6875</v>
      </c>
      <c r="F438" s="65"/>
    </row>
    <row r="439" spans="1:6">
      <c r="A439" s="65"/>
      <c r="B439" s="65" t="s">
        <v>1032</v>
      </c>
      <c r="C439" s="65" t="s">
        <v>1033</v>
      </c>
      <c r="D439" s="66">
        <v>40119.375</v>
      </c>
      <c r="E439" s="66">
        <v>40284.375</v>
      </c>
      <c r="F439" s="65"/>
    </row>
    <row r="440" spans="1:6">
      <c r="A440" s="65"/>
      <c r="B440" s="65" t="s">
        <v>1034</v>
      </c>
      <c r="C440" s="65" t="s">
        <v>1035</v>
      </c>
      <c r="D440" s="66">
        <v>40179.375</v>
      </c>
      <c r="E440" s="66">
        <v>40319.375</v>
      </c>
      <c r="F440" s="65"/>
    </row>
    <row r="441" spans="1:6">
      <c r="A441" s="65"/>
      <c r="B441" s="65" t="s">
        <v>1036</v>
      </c>
      <c r="C441" s="65" t="s">
        <v>1037</v>
      </c>
      <c r="D441" s="66">
        <v>40182.375</v>
      </c>
      <c r="E441" s="66">
        <v>40343.375</v>
      </c>
      <c r="F441" s="65"/>
    </row>
    <row r="442" spans="1:6">
      <c r="A442" s="65"/>
      <c r="B442" s="65" t="s">
        <v>1038</v>
      </c>
      <c r="C442" s="65" t="s">
        <v>644</v>
      </c>
      <c r="D442" s="66">
        <v>40280.375</v>
      </c>
      <c r="E442" s="66">
        <v>40350.375</v>
      </c>
      <c r="F442" s="65"/>
    </row>
    <row r="443" spans="1:6">
      <c r="A443" s="65"/>
      <c r="B443" s="65" t="s">
        <v>1039</v>
      </c>
      <c r="C443" s="65" t="s">
        <v>1040</v>
      </c>
      <c r="D443" s="66">
        <v>40182.375</v>
      </c>
      <c r="E443" s="66">
        <v>40274.375</v>
      </c>
      <c r="F443" s="65"/>
    </row>
    <row r="444" spans="1:6">
      <c r="A444" s="65"/>
      <c r="B444" s="65" t="s">
        <v>1041</v>
      </c>
      <c r="C444" s="65" t="s">
        <v>1042</v>
      </c>
      <c r="D444" s="66">
        <v>40182.375</v>
      </c>
      <c r="E444" s="66">
        <v>40259.375</v>
      </c>
      <c r="F444" s="65"/>
    </row>
    <row r="445" spans="1:6">
      <c r="A445" s="65"/>
      <c r="B445" s="65" t="s">
        <v>1043</v>
      </c>
      <c r="C445" s="65" t="s">
        <v>1040</v>
      </c>
      <c r="D445" s="66">
        <v>40182.375</v>
      </c>
      <c r="E445" s="66">
        <v>40274.375</v>
      </c>
      <c r="F445" s="65"/>
    </row>
    <row r="446" spans="1:6">
      <c r="A446" s="65" t="s">
        <v>1044</v>
      </c>
      <c r="B446" s="65" t="s">
        <v>1045</v>
      </c>
      <c r="C446" s="65" t="s">
        <v>1046</v>
      </c>
      <c r="D446" s="66">
        <v>40148.375</v>
      </c>
      <c r="E446" s="66">
        <v>40163.375</v>
      </c>
      <c r="F446" s="65" t="s">
        <v>1044</v>
      </c>
    </row>
    <row r="447" spans="1:6">
      <c r="A447" s="65" t="s">
        <v>1044</v>
      </c>
      <c r="B447" s="65" t="s">
        <v>1047</v>
      </c>
      <c r="C447" s="65" t="s">
        <v>1048</v>
      </c>
      <c r="D447" s="66">
        <v>40148.375</v>
      </c>
      <c r="E447" s="66">
        <v>40151.375</v>
      </c>
      <c r="F447" s="65" t="s">
        <v>1044</v>
      </c>
    </row>
    <row r="448" spans="1:6">
      <c r="A448" s="65" t="s">
        <v>1044</v>
      </c>
      <c r="B448" s="65" t="s">
        <v>1049</v>
      </c>
      <c r="C448" s="65" t="s">
        <v>1050</v>
      </c>
      <c r="D448" s="66">
        <v>40151.375</v>
      </c>
      <c r="E448" s="66">
        <v>40163.375</v>
      </c>
      <c r="F448" s="65" t="s">
        <v>1044</v>
      </c>
    </row>
    <row r="449" spans="1:6">
      <c r="A449" s="65" t="s">
        <v>1044</v>
      </c>
      <c r="B449" s="65" t="s">
        <v>1051</v>
      </c>
      <c r="C449" s="65" t="s">
        <v>1052</v>
      </c>
      <c r="D449" s="66">
        <v>40148.375</v>
      </c>
      <c r="E449" s="66">
        <v>40561.375</v>
      </c>
      <c r="F449" s="65" t="s">
        <v>1044</v>
      </c>
    </row>
    <row r="450" spans="1:6">
      <c r="A450" s="65" t="s">
        <v>1044</v>
      </c>
      <c r="B450" s="65" t="s">
        <v>1053</v>
      </c>
      <c r="C450" s="65" t="s">
        <v>1054</v>
      </c>
      <c r="D450" s="66">
        <v>40148.375</v>
      </c>
      <c r="E450" s="66">
        <v>40237.375</v>
      </c>
      <c r="F450" s="65" t="s">
        <v>1044</v>
      </c>
    </row>
    <row r="451" spans="1:6">
      <c r="A451" s="65" t="s">
        <v>1044</v>
      </c>
      <c r="B451" s="65" t="s">
        <v>1055</v>
      </c>
      <c r="C451" s="65" t="s">
        <v>1056</v>
      </c>
      <c r="D451" s="66">
        <v>40148.375</v>
      </c>
      <c r="E451" s="66">
        <v>40152.375</v>
      </c>
      <c r="F451" s="65" t="s">
        <v>1044</v>
      </c>
    </row>
    <row r="452" spans="1:6">
      <c r="A452" s="65" t="s">
        <v>1044</v>
      </c>
      <c r="B452" s="65" t="s">
        <v>1057</v>
      </c>
      <c r="C452" s="65" t="s">
        <v>697</v>
      </c>
      <c r="D452" s="66">
        <v>40152.375</v>
      </c>
      <c r="E452" s="66">
        <v>40172.375</v>
      </c>
      <c r="F452" s="65" t="s">
        <v>1044</v>
      </c>
    </row>
    <row r="453" spans="1:6">
      <c r="A453" s="65" t="s">
        <v>1044</v>
      </c>
      <c r="B453" s="65" t="s">
        <v>1058</v>
      </c>
      <c r="C453" s="65" t="s">
        <v>1059</v>
      </c>
      <c r="D453" s="66">
        <v>40172.375</v>
      </c>
      <c r="E453" s="66">
        <v>40177.375</v>
      </c>
      <c r="F453" s="65" t="s">
        <v>1044</v>
      </c>
    </row>
    <row r="454" spans="1:6">
      <c r="A454" s="65" t="s">
        <v>1044</v>
      </c>
      <c r="B454" s="65" t="s">
        <v>1060</v>
      </c>
      <c r="C454" s="65" t="s">
        <v>1061</v>
      </c>
      <c r="D454" s="66">
        <v>40177.375</v>
      </c>
      <c r="E454" s="66">
        <v>40214.375</v>
      </c>
      <c r="F454" s="65" t="s">
        <v>1044</v>
      </c>
    </row>
    <row r="455" spans="1:6">
      <c r="A455" s="65" t="s">
        <v>1044</v>
      </c>
      <c r="B455" s="65" t="s">
        <v>1062</v>
      </c>
      <c r="C455" s="65" t="s">
        <v>1046</v>
      </c>
      <c r="D455" s="66">
        <v>40192.375</v>
      </c>
      <c r="E455" s="66">
        <v>40207.375</v>
      </c>
      <c r="F455" s="65" t="s">
        <v>1044</v>
      </c>
    </row>
    <row r="456" spans="1:6">
      <c r="A456" s="65" t="s">
        <v>1044</v>
      </c>
      <c r="B456" s="65" t="s">
        <v>1063</v>
      </c>
      <c r="C456" s="65" t="s">
        <v>954</v>
      </c>
      <c r="D456" s="66">
        <v>40197.375</v>
      </c>
      <c r="E456" s="66">
        <v>40222.375</v>
      </c>
      <c r="F456" s="65" t="s">
        <v>1044</v>
      </c>
    </row>
    <row r="457" spans="1:6">
      <c r="A457" s="65" t="s">
        <v>1044</v>
      </c>
      <c r="B457" s="65" t="s">
        <v>1064</v>
      </c>
      <c r="C457" s="65" t="s">
        <v>1050</v>
      </c>
      <c r="D457" s="66">
        <v>40210.375</v>
      </c>
      <c r="E457" s="66">
        <v>40222.375</v>
      </c>
      <c r="F457" s="65" t="s">
        <v>1044</v>
      </c>
    </row>
    <row r="458" spans="1:6">
      <c r="A458" s="65" t="s">
        <v>1044</v>
      </c>
      <c r="B458" s="65" t="s">
        <v>1065</v>
      </c>
      <c r="C458" s="65" t="s">
        <v>1046</v>
      </c>
      <c r="D458" s="66">
        <v>40222.375</v>
      </c>
      <c r="E458" s="66">
        <v>40237.375</v>
      </c>
      <c r="F458" s="65" t="s">
        <v>1044</v>
      </c>
    </row>
    <row r="459" spans="1:6">
      <c r="A459" s="65" t="s">
        <v>1044</v>
      </c>
      <c r="B459" s="65" t="s">
        <v>1066</v>
      </c>
      <c r="C459" s="65" t="s">
        <v>1067</v>
      </c>
      <c r="D459" s="66">
        <v>40163.375</v>
      </c>
      <c r="E459" s="66">
        <v>40442.375</v>
      </c>
      <c r="F459" s="65" t="s">
        <v>1044</v>
      </c>
    </row>
    <row r="460" spans="1:6">
      <c r="A460" s="65" t="s">
        <v>1044</v>
      </c>
      <c r="B460" s="65" t="s">
        <v>1068</v>
      </c>
      <c r="C460" s="65" t="s">
        <v>1069</v>
      </c>
      <c r="D460" s="66">
        <v>40163.375</v>
      </c>
      <c r="E460" s="66">
        <v>40180.375</v>
      </c>
      <c r="F460" s="65" t="s">
        <v>1044</v>
      </c>
    </row>
    <row r="461" spans="1:6">
      <c r="A461" s="65" t="s">
        <v>1044</v>
      </c>
      <c r="B461" s="65" t="s">
        <v>1070</v>
      </c>
      <c r="C461" s="65" t="s">
        <v>1050</v>
      </c>
      <c r="D461" s="66">
        <v>40180.375</v>
      </c>
      <c r="E461" s="66">
        <v>40192.375</v>
      </c>
      <c r="F461" s="65" t="s">
        <v>1044</v>
      </c>
    </row>
    <row r="462" spans="1:6">
      <c r="A462" s="65" t="s">
        <v>1044</v>
      </c>
      <c r="B462" s="65" t="s">
        <v>1071</v>
      </c>
      <c r="C462" s="65" t="s">
        <v>631</v>
      </c>
      <c r="D462" s="66">
        <v>40170.375</v>
      </c>
      <c r="E462" s="66">
        <v>40215.375</v>
      </c>
      <c r="F462" s="65" t="s">
        <v>1044</v>
      </c>
    </row>
    <row r="463" spans="1:6">
      <c r="A463" s="65" t="s">
        <v>1044</v>
      </c>
      <c r="B463" s="65" t="s">
        <v>1072</v>
      </c>
      <c r="C463" s="65" t="s">
        <v>723</v>
      </c>
      <c r="D463" s="66">
        <v>40215.375</v>
      </c>
      <c r="E463" s="66">
        <v>40222.375</v>
      </c>
      <c r="F463" s="65" t="s">
        <v>1044</v>
      </c>
    </row>
    <row r="464" spans="1:6">
      <c r="A464" s="65" t="s">
        <v>1044</v>
      </c>
      <c r="B464" s="65" t="s">
        <v>1073</v>
      </c>
      <c r="C464" s="65" t="s">
        <v>635</v>
      </c>
      <c r="D464" s="66">
        <v>40222.375</v>
      </c>
      <c r="E464" s="66">
        <v>40272.375</v>
      </c>
      <c r="F464" s="65" t="s">
        <v>1044</v>
      </c>
    </row>
    <row r="465" spans="1:6">
      <c r="A465" s="65" t="s">
        <v>1044</v>
      </c>
      <c r="B465" s="65" t="s">
        <v>1074</v>
      </c>
      <c r="C465" s="65" t="s">
        <v>633</v>
      </c>
      <c r="D465" s="66">
        <v>40215.375</v>
      </c>
      <c r="E465" s="66">
        <v>40245.375</v>
      </c>
      <c r="F465" s="65" t="s">
        <v>1044</v>
      </c>
    </row>
    <row r="466" spans="1:6">
      <c r="A466" s="65" t="s">
        <v>1044</v>
      </c>
      <c r="B466" s="65" t="s">
        <v>1075</v>
      </c>
      <c r="C466" s="65" t="s">
        <v>633</v>
      </c>
      <c r="D466" s="66">
        <v>40215.375</v>
      </c>
      <c r="E466" s="66">
        <v>40245.375</v>
      </c>
      <c r="F466" s="65" t="s">
        <v>1044</v>
      </c>
    </row>
    <row r="467" spans="1:6">
      <c r="A467" s="65" t="s">
        <v>1044</v>
      </c>
      <c r="B467" s="65" t="s">
        <v>1076</v>
      </c>
      <c r="C467" s="65" t="s">
        <v>1077</v>
      </c>
      <c r="D467" s="66">
        <v>40235.375</v>
      </c>
      <c r="E467" s="66">
        <v>40367.375</v>
      </c>
      <c r="F467" s="65" t="s">
        <v>1044</v>
      </c>
    </row>
    <row r="468" spans="1:6">
      <c r="A468" s="65" t="s">
        <v>1044</v>
      </c>
      <c r="B468" s="65" t="s">
        <v>1078</v>
      </c>
      <c r="C468" s="65" t="s">
        <v>1079</v>
      </c>
      <c r="D468" s="66">
        <v>40235.375</v>
      </c>
      <c r="E468" s="66">
        <v>40340.375</v>
      </c>
      <c r="F468" s="65" t="s">
        <v>1044</v>
      </c>
    </row>
    <row r="469" spans="1:6">
      <c r="A469" s="65" t="s">
        <v>1044</v>
      </c>
      <c r="B469" s="65" t="s">
        <v>1080</v>
      </c>
      <c r="C469" s="65" t="s">
        <v>640</v>
      </c>
      <c r="D469" s="66">
        <v>40235.375</v>
      </c>
      <c r="E469" s="66">
        <v>40270.375</v>
      </c>
      <c r="F469" s="65" t="s">
        <v>1044</v>
      </c>
    </row>
    <row r="470" spans="1:6">
      <c r="A470" s="65" t="s">
        <v>1044</v>
      </c>
      <c r="B470" s="65" t="s">
        <v>1081</v>
      </c>
      <c r="C470" s="65" t="s">
        <v>640</v>
      </c>
      <c r="D470" s="66">
        <v>40305.375</v>
      </c>
      <c r="E470" s="66">
        <v>40340.375</v>
      </c>
      <c r="F470" s="65" t="s">
        <v>1044</v>
      </c>
    </row>
    <row r="471" spans="1:6">
      <c r="A471" s="65" t="s">
        <v>1044</v>
      </c>
      <c r="B471" s="65" t="s">
        <v>1082</v>
      </c>
      <c r="C471" s="65" t="s">
        <v>640</v>
      </c>
      <c r="D471" s="66">
        <v>40270.375</v>
      </c>
      <c r="E471" s="66">
        <v>40305.375</v>
      </c>
      <c r="F471" s="65" t="s">
        <v>1044</v>
      </c>
    </row>
    <row r="472" spans="1:6">
      <c r="A472" s="65" t="s">
        <v>1044</v>
      </c>
      <c r="B472" s="65" t="s">
        <v>1083</v>
      </c>
      <c r="C472" s="65" t="s">
        <v>1077</v>
      </c>
      <c r="D472" s="66">
        <v>40235.375</v>
      </c>
      <c r="E472" s="66">
        <v>40367.375</v>
      </c>
      <c r="F472" s="65" t="s">
        <v>1044</v>
      </c>
    </row>
    <row r="473" spans="1:6">
      <c r="A473" s="65" t="s">
        <v>1044</v>
      </c>
      <c r="B473" s="65" t="s">
        <v>1084</v>
      </c>
      <c r="C473" s="65" t="s">
        <v>1085</v>
      </c>
      <c r="D473" s="66">
        <v>40192.375</v>
      </c>
      <c r="E473" s="66">
        <v>40277.375</v>
      </c>
      <c r="F473" s="65" t="s">
        <v>1044</v>
      </c>
    </row>
    <row r="474" spans="1:6">
      <c r="A474" s="65" t="s">
        <v>1044</v>
      </c>
      <c r="B474" s="65" t="s">
        <v>1086</v>
      </c>
      <c r="C474" s="65" t="s">
        <v>1085</v>
      </c>
      <c r="D474" s="66">
        <v>40227.375</v>
      </c>
      <c r="E474" s="66">
        <v>40312.375</v>
      </c>
      <c r="F474" s="65" t="s">
        <v>1044</v>
      </c>
    </row>
    <row r="475" spans="1:6">
      <c r="A475" s="65" t="s">
        <v>1044</v>
      </c>
      <c r="B475" s="65" t="s">
        <v>1087</v>
      </c>
      <c r="C475" s="65" t="s">
        <v>640</v>
      </c>
      <c r="D475" s="66">
        <v>40227.375</v>
      </c>
      <c r="E475" s="66">
        <v>40262.375</v>
      </c>
      <c r="F475" s="65" t="s">
        <v>1044</v>
      </c>
    </row>
    <row r="476" spans="1:6">
      <c r="A476" s="65" t="s">
        <v>1044</v>
      </c>
      <c r="B476" s="65" t="s">
        <v>1088</v>
      </c>
      <c r="C476" s="65" t="s">
        <v>642</v>
      </c>
      <c r="D476" s="66">
        <v>40237.375</v>
      </c>
      <c r="E476" s="66">
        <v>40312.375</v>
      </c>
      <c r="F476" s="65" t="s">
        <v>1044</v>
      </c>
    </row>
    <row r="477" spans="1:6">
      <c r="A477" s="65" t="s">
        <v>1044</v>
      </c>
      <c r="B477" s="65" t="s">
        <v>1089</v>
      </c>
      <c r="C477" s="65" t="s">
        <v>635</v>
      </c>
      <c r="D477" s="66">
        <v>40247.375</v>
      </c>
      <c r="E477" s="66">
        <v>40297.375</v>
      </c>
      <c r="F477" s="65" t="s">
        <v>1044</v>
      </c>
    </row>
    <row r="478" spans="1:6">
      <c r="A478" s="65" t="s">
        <v>1044</v>
      </c>
      <c r="B478" s="65" t="s">
        <v>1090</v>
      </c>
      <c r="C478" s="65" t="s">
        <v>631</v>
      </c>
      <c r="D478" s="66">
        <v>40257.375</v>
      </c>
      <c r="E478" s="66">
        <v>40302.375</v>
      </c>
      <c r="F478" s="65" t="s">
        <v>1044</v>
      </c>
    </row>
    <row r="479" spans="1:6">
      <c r="A479" s="65" t="s">
        <v>1044</v>
      </c>
      <c r="B479" s="65" t="s">
        <v>1091</v>
      </c>
      <c r="C479" s="65" t="s">
        <v>629</v>
      </c>
      <c r="D479" s="66">
        <v>40247.375</v>
      </c>
      <c r="E479" s="66">
        <v>40307.375</v>
      </c>
      <c r="F479" s="65" t="s">
        <v>1044</v>
      </c>
    </row>
    <row r="480" spans="1:6">
      <c r="A480" s="65" t="s">
        <v>1044</v>
      </c>
      <c r="B480" s="65" t="s">
        <v>1092</v>
      </c>
      <c r="C480" s="65" t="s">
        <v>657</v>
      </c>
      <c r="D480" s="66">
        <v>40247.375</v>
      </c>
      <c r="E480" s="66">
        <v>40287.375</v>
      </c>
      <c r="F480" s="65" t="s">
        <v>1044</v>
      </c>
    </row>
    <row r="481" spans="1:6">
      <c r="A481" s="65" t="s">
        <v>1044</v>
      </c>
      <c r="B481" s="65" t="s">
        <v>1093</v>
      </c>
      <c r="C481" s="65" t="s">
        <v>1085</v>
      </c>
      <c r="D481" s="66">
        <v>40237.375</v>
      </c>
      <c r="E481" s="66">
        <v>40322.375</v>
      </c>
      <c r="F481" s="65" t="s">
        <v>1044</v>
      </c>
    </row>
    <row r="482" spans="1:6">
      <c r="A482" s="65" t="s">
        <v>1044</v>
      </c>
      <c r="B482" s="65" t="s">
        <v>1094</v>
      </c>
      <c r="C482" s="65" t="s">
        <v>657</v>
      </c>
      <c r="D482" s="66">
        <v>40237.375</v>
      </c>
      <c r="E482" s="66">
        <v>40277.375</v>
      </c>
      <c r="F482" s="65" t="s">
        <v>1044</v>
      </c>
    </row>
    <row r="483" spans="1:6">
      <c r="A483" s="65" t="s">
        <v>1044</v>
      </c>
      <c r="B483" s="65" t="s">
        <v>1095</v>
      </c>
      <c r="C483" s="65" t="s">
        <v>640</v>
      </c>
      <c r="D483" s="66">
        <v>40237.375</v>
      </c>
      <c r="E483" s="66">
        <v>40272.375</v>
      </c>
      <c r="F483" s="65" t="s">
        <v>1044</v>
      </c>
    </row>
    <row r="484" spans="1:6">
      <c r="A484" s="65" t="s">
        <v>1044</v>
      </c>
      <c r="B484" s="65" t="s">
        <v>1088</v>
      </c>
      <c r="C484" s="65" t="s">
        <v>1096</v>
      </c>
      <c r="D484" s="66">
        <v>40247.375</v>
      </c>
      <c r="E484" s="66">
        <v>40302.375</v>
      </c>
      <c r="F484" s="65" t="s">
        <v>1044</v>
      </c>
    </row>
    <row r="485" spans="1:6">
      <c r="A485" s="65" t="s">
        <v>1044</v>
      </c>
      <c r="B485" s="65" t="s">
        <v>1097</v>
      </c>
      <c r="C485" s="65" t="s">
        <v>635</v>
      </c>
      <c r="D485" s="66">
        <v>40257.375</v>
      </c>
      <c r="E485" s="66">
        <v>40307.375</v>
      </c>
      <c r="F485" s="65" t="s">
        <v>1044</v>
      </c>
    </row>
    <row r="486" spans="1:6">
      <c r="A486" s="65" t="s">
        <v>1044</v>
      </c>
      <c r="B486" s="65" t="s">
        <v>1090</v>
      </c>
      <c r="C486" s="65" t="s">
        <v>836</v>
      </c>
      <c r="D486" s="66">
        <v>40267.375</v>
      </c>
      <c r="E486" s="66">
        <v>40309.375</v>
      </c>
      <c r="F486" s="65" t="s">
        <v>1044</v>
      </c>
    </row>
    <row r="487" spans="1:6">
      <c r="A487" s="65" t="s">
        <v>1044</v>
      </c>
      <c r="B487" s="65" t="s">
        <v>1091</v>
      </c>
      <c r="C487" s="65" t="s">
        <v>640</v>
      </c>
      <c r="D487" s="66">
        <v>40277.375</v>
      </c>
      <c r="E487" s="66">
        <v>40312.375</v>
      </c>
      <c r="F487" s="65" t="s">
        <v>1044</v>
      </c>
    </row>
    <row r="488" spans="1:6">
      <c r="A488" s="65" t="s">
        <v>1044</v>
      </c>
      <c r="B488" s="65" t="s">
        <v>1092</v>
      </c>
      <c r="C488" s="65" t="s">
        <v>640</v>
      </c>
      <c r="D488" s="66">
        <v>40287.375</v>
      </c>
      <c r="E488" s="66">
        <v>40322.375</v>
      </c>
      <c r="F488" s="65" t="s">
        <v>1044</v>
      </c>
    </row>
    <row r="489" spans="1:6">
      <c r="A489" s="65" t="s">
        <v>1044</v>
      </c>
      <c r="B489" s="65" t="s">
        <v>1098</v>
      </c>
      <c r="C489" s="65" t="s">
        <v>642</v>
      </c>
      <c r="D489" s="66">
        <v>40367.375</v>
      </c>
      <c r="E489" s="66">
        <v>40442.375</v>
      </c>
      <c r="F489" s="65" t="s">
        <v>1044</v>
      </c>
    </row>
    <row r="490" spans="1:6">
      <c r="A490" s="65" t="s">
        <v>1044</v>
      </c>
      <c r="B490" s="65" t="s">
        <v>1099</v>
      </c>
      <c r="C490" s="65" t="s">
        <v>1100</v>
      </c>
      <c r="D490" s="66">
        <v>40268.375</v>
      </c>
      <c r="E490" s="66">
        <v>40388.375</v>
      </c>
      <c r="F490" s="65" t="s">
        <v>1044</v>
      </c>
    </row>
    <row r="491" spans="1:6">
      <c r="A491" s="65" t="s">
        <v>1044</v>
      </c>
      <c r="B491" s="65" t="s">
        <v>1101</v>
      </c>
      <c r="C491" s="65" t="s">
        <v>1102</v>
      </c>
      <c r="D491" s="66">
        <v>40289.375</v>
      </c>
      <c r="E491" s="66">
        <v>40478.375</v>
      </c>
      <c r="F491" s="65" t="s">
        <v>1044</v>
      </c>
    </row>
    <row r="492" spans="1:6">
      <c r="A492" s="65" t="s">
        <v>1044</v>
      </c>
      <c r="B492" s="65" t="s">
        <v>1103</v>
      </c>
      <c r="C492" s="65" t="s">
        <v>1104</v>
      </c>
      <c r="D492" s="66">
        <v>40391.375</v>
      </c>
      <c r="E492" s="66">
        <v>40469.375</v>
      </c>
      <c r="F492" s="65" t="s">
        <v>1044</v>
      </c>
    </row>
    <row r="493" spans="1:6">
      <c r="A493" s="65" t="s">
        <v>1044</v>
      </c>
      <c r="B493" s="65" t="s">
        <v>1105</v>
      </c>
      <c r="C493" s="65" t="s">
        <v>1069</v>
      </c>
      <c r="D493" s="66">
        <v>40391.375</v>
      </c>
      <c r="E493" s="66">
        <v>40408.375</v>
      </c>
      <c r="F493" s="65" t="s">
        <v>1044</v>
      </c>
    </row>
    <row r="494" spans="1:6">
      <c r="A494" s="65" t="s">
        <v>1044</v>
      </c>
      <c r="B494" s="65" t="s">
        <v>1106</v>
      </c>
      <c r="C494" s="65" t="s">
        <v>1107</v>
      </c>
      <c r="D494" s="66">
        <v>40408.375</v>
      </c>
      <c r="E494" s="66">
        <v>40416.375</v>
      </c>
      <c r="F494" s="65" t="s">
        <v>1044</v>
      </c>
    </row>
    <row r="495" spans="1:6">
      <c r="A495" s="65" t="s">
        <v>1044</v>
      </c>
      <c r="B495" s="65" t="s">
        <v>1108</v>
      </c>
      <c r="C495" s="65" t="s">
        <v>697</v>
      </c>
      <c r="D495" s="66">
        <v>40416.375</v>
      </c>
      <c r="E495" s="66">
        <v>40436.375</v>
      </c>
      <c r="F495" s="65" t="s">
        <v>1044</v>
      </c>
    </row>
    <row r="496" spans="1:6">
      <c r="A496" s="65" t="s">
        <v>1044</v>
      </c>
      <c r="B496" s="65" t="s">
        <v>1109</v>
      </c>
      <c r="C496" s="65" t="s">
        <v>1107</v>
      </c>
      <c r="D496" s="66">
        <v>40436.375</v>
      </c>
      <c r="E496" s="66">
        <v>40444.375</v>
      </c>
      <c r="F496" s="65" t="s">
        <v>1044</v>
      </c>
    </row>
    <row r="497" spans="1:6">
      <c r="A497" s="65" t="s">
        <v>1044</v>
      </c>
      <c r="B497" s="65" t="s">
        <v>1110</v>
      </c>
      <c r="C497" s="65" t="s">
        <v>1111</v>
      </c>
      <c r="D497" s="66">
        <v>40444.375</v>
      </c>
      <c r="E497" s="66">
        <v>40454.375</v>
      </c>
      <c r="F497" s="65" t="s">
        <v>1044</v>
      </c>
    </row>
    <row r="498" spans="1:6">
      <c r="A498" s="65" t="s">
        <v>1044</v>
      </c>
      <c r="B498" s="65" t="s">
        <v>1112</v>
      </c>
      <c r="C498" s="65" t="s">
        <v>1046</v>
      </c>
      <c r="D498" s="66">
        <v>40454.375</v>
      </c>
      <c r="E498" s="66">
        <v>40469.375</v>
      </c>
      <c r="F498" s="65" t="s">
        <v>1044</v>
      </c>
    </row>
    <row r="499" spans="1:6">
      <c r="A499" s="65" t="s">
        <v>1044</v>
      </c>
      <c r="B499" s="65" t="s">
        <v>1113</v>
      </c>
      <c r="C499" s="65" t="s">
        <v>1114</v>
      </c>
      <c r="D499" s="66">
        <v>40301.375</v>
      </c>
      <c r="E499" s="66">
        <v>40362.375</v>
      </c>
      <c r="F499" s="65" t="s">
        <v>1044</v>
      </c>
    </row>
    <row r="500" spans="1:6">
      <c r="A500" s="65" t="s">
        <v>1044</v>
      </c>
      <c r="B500" s="65" t="s">
        <v>1115</v>
      </c>
      <c r="C500" s="65" t="s">
        <v>1096</v>
      </c>
      <c r="D500" s="66">
        <v>40301.375</v>
      </c>
      <c r="E500" s="66">
        <v>40356.375</v>
      </c>
      <c r="F500" s="65" t="s">
        <v>1044</v>
      </c>
    </row>
    <row r="501" spans="1:6">
      <c r="A501" s="65" t="s">
        <v>1044</v>
      </c>
      <c r="B501" s="65" t="s">
        <v>1116</v>
      </c>
      <c r="C501" s="65" t="s">
        <v>635</v>
      </c>
      <c r="D501" s="66">
        <v>40312.375</v>
      </c>
      <c r="E501" s="66">
        <v>40362.375</v>
      </c>
      <c r="F501" s="65" t="s">
        <v>1044</v>
      </c>
    </row>
    <row r="502" spans="1:6">
      <c r="A502" s="65" t="s">
        <v>1044</v>
      </c>
      <c r="B502" s="65" t="s">
        <v>1117</v>
      </c>
      <c r="C502" s="65" t="s">
        <v>657</v>
      </c>
      <c r="D502" s="66">
        <v>40322.375</v>
      </c>
      <c r="E502" s="66">
        <v>40362.375</v>
      </c>
      <c r="F502" s="65" t="s">
        <v>1044</v>
      </c>
    </row>
    <row r="503" spans="1:6">
      <c r="A503" s="65" t="s">
        <v>1044</v>
      </c>
      <c r="B503" s="65" t="s">
        <v>1118</v>
      </c>
      <c r="C503" s="65" t="s">
        <v>1046</v>
      </c>
      <c r="D503" s="66">
        <v>40322.375</v>
      </c>
      <c r="E503" s="66">
        <v>40337.375</v>
      </c>
      <c r="F503" s="65" t="s">
        <v>1044</v>
      </c>
    </row>
    <row r="504" spans="1:6">
      <c r="A504" s="65" t="s">
        <v>1044</v>
      </c>
      <c r="B504" s="65" t="s">
        <v>1116</v>
      </c>
      <c r="C504" s="65" t="s">
        <v>657</v>
      </c>
      <c r="D504" s="66">
        <v>40322.375</v>
      </c>
      <c r="E504" s="66">
        <v>40362.375</v>
      </c>
      <c r="F504" s="65" t="s">
        <v>1044</v>
      </c>
    </row>
    <row r="505" spans="1:6">
      <c r="A505" s="65" t="s">
        <v>1044</v>
      </c>
      <c r="B505" s="65" t="s">
        <v>1119</v>
      </c>
      <c r="C505" s="65" t="s">
        <v>1046</v>
      </c>
      <c r="D505" s="66">
        <v>40289.375</v>
      </c>
      <c r="E505" s="66">
        <v>40304.375</v>
      </c>
      <c r="F505" s="65" t="s">
        <v>1044</v>
      </c>
    </row>
    <row r="506" spans="1:6">
      <c r="A506" s="65" t="s">
        <v>1044</v>
      </c>
      <c r="B506" s="65" t="s">
        <v>1120</v>
      </c>
      <c r="C506" s="65" t="s">
        <v>640</v>
      </c>
      <c r="D506" s="66">
        <v>40356.375</v>
      </c>
      <c r="E506" s="66">
        <v>40391.375</v>
      </c>
      <c r="F506" s="65" t="s">
        <v>1044</v>
      </c>
    </row>
    <row r="507" spans="1:6">
      <c r="A507" s="65" t="s">
        <v>1044</v>
      </c>
      <c r="B507" s="65" t="s">
        <v>1121</v>
      </c>
      <c r="C507" s="65" t="s">
        <v>699</v>
      </c>
      <c r="D507" s="66">
        <v>40362.375</v>
      </c>
      <c r="E507" s="66">
        <v>40390.375</v>
      </c>
      <c r="F507" s="65" t="s">
        <v>1044</v>
      </c>
    </row>
    <row r="508" spans="1:6">
      <c r="A508" s="65" t="s">
        <v>1044</v>
      </c>
      <c r="B508" s="65" t="s">
        <v>1122</v>
      </c>
      <c r="C508" s="65" t="s">
        <v>1059</v>
      </c>
      <c r="D508" s="66">
        <v>40390.375</v>
      </c>
      <c r="E508" s="66">
        <v>40395.375</v>
      </c>
      <c r="F508" s="65" t="s">
        <v>1044</v>
      </c>
    </row>
    <row r="509" spans="1:6">
      <c r="A509" s="65" t="s">
        <v>1044</v>
      </c>
      <c r="B509" s="65" t="s">
        <v>1123</v>
      </c>
      <c r="C509" s="65" t="s">
        <v>1124</v>
      </c>
      <c r="D509" s="66">
        <v>40391.375</v>
      </c>
      <c r="E509" s="66">
        <v>40452.6875</v>
      </c>
      <c r="F509" s="65" t="s">
        <v>1044</v>
      </c>
    </row>
    <row r="510" spans="1:6">
      <c r="A510" s="65" t="s">
        <v>1044</v>
      </c>
      <c r="B510" s="65" t="s">
        <v>1087</v>
      </c>
      <c r="C510" s="65" t="s">
        <v>1046</v>
      </c>
      <c r="D510" s="66">
        <v>40391.375</v>
      </c>
      <c r="E510" s="66">
        <v>40406.375</v>
      </c>
      <c r="F510" s="65" t="s">
        <v>1044</v>
      </c>
    </row>
    <row r="511" spans="1:6">
      <c r="A511" s="65" t="s">
        <v>1044</v>
      </c>
      <c r="B511" s="65" t="s">
        <v>1088</v>
      </c>
      <c r="C511" s="65" t="s">
        <v>1096</v>
      </c>
      <c r="D511" s="66">
        <v>40391.375</v>
      </c>
      <c r="E511" s="66">
        <v>40446.375</v>
      </c>
      <c r="F511" s="65" t="s">
        <v>1044</v>
      </c>
    </row>
    <row r="512" spans="1:6">
      <c r="A512" s="65" t="s">
        <v>1044</v>
      </c>
      <c r="B512" s="65" t="s">
        <v>1089</v>
      </c>
      <c r="C512" s="65" t="s">
        <v>1046</v>
      </c>
      <c r="D512" s="66">
        <v>40406.375</v>
      </c>
      <c r="E512" s="66">
        <v>40421.375</v>
      </c>
      <c r="F512" s="65" t="s">
        <v>1044</v>
      </c>
    </row>
    <row r="513" spans="1:6">
      <c r="A513" s="65" t="s">
        <v>1044</v>
      </c>
      <c r="B513" s="65" t="s">
        <v>1090</v>
      </c>
      <c r="C513" s="65" t="s">
        <v>1046</v>
      </c>
      <c r="D513" s="66">
        <v>40438.354166666664</v>
      </c>
      <c r="E513" s="66">
        <v>40452.6875</v>
      </c>
      <c r="F513" s="65" t="s">
        <v>1044</v>
      </c>
    </row>
    <row r="514" spans="1:6">
      <c r="A514" s="65" t="s">
        <v>1044</v>
      </c>
      <c r="B514" s="65" t="s">
        <v>1091</v>
      </c>
      <c r="C514" s="65" t="s">
        <v>633</v>
      </c>
      <c r="D514" s="66">
        <v>40406.375</v>
      </c>
      <c r="E514" s="66">
        <v>40436.375</v>
      </c>
      <c r="F514" s="65" t="s">
        <v>1044</v>
      </c>
    </row>
    <row r="515" spans="1:6">
      <c r="A515" s="65" t="s">
        <v>1044</v>
      </c>
      <c r="B515" s="65" t="s">
        <v>1092</v>
      </c>
      <c r="C515" s="65" t="s">
        <v>1046</v>
      </c>
      <c r="D515" s="66">
        <v>40426.375</v>
      </c>
      <c r="E515" s="66">
        <v>40441.375</v>
      </c>
      <c r="F515" s="65" t="s">
        <v>1044</v>
      </c>
    </row>
    <row r="516" spans="1:6">
      <c r="A516" s="65" t="s">
        <v>1044</v>
      </c>
      <c r="B516" s="65" t="s">
        <v>1125</v>
      </c>
      <c r="C516" s="65" t="s">
        <v>633</v>
      </c>
      <c r="D516" s="66">
        <v>40355.375</v>
      </c>
      <c r="E516" s="66">
        <v>40385.375</v>
      </c>
      <c r="F516" s="65" t="s">
        <v>1044</v>
      </c>
    </row>
    <row r="517" spans="1:6">
      <c r="A517" s="65" t="s">
        <v>1044</v>
      </c>
      <c r="B517" s="65" t="s">
        <v>1126</v>
      </c>
      <c r="C517" s="65" t="s">
        <v>609</v>
      </c>
      <c r="D517" s="66">
        <v>40385.375</v>
      </c>
      <c r="E517" s="66">
        <v>40385.375</v>
      </c>
      <c r="F517" s="65" t="s">
        <v>1044</v>
      </c>
    </row>
    <row r="518" spans="1:6">
      <c r="A518" s="65" t="s">
        <v>1044</v>
      </c>
      <c r="B518" s="65" t="s">
        <v>1127</v>
      </c>
      <c r="C518" s="65" t="s">
        <v>631</v>
      </c>
      <c r="D518" s="66">
        <v>40390.375</v>
      </c>
      <c r="E518" s="66">
        <v>40435.375</v>
      </c>
      <c r="F518" s="65" t="s">
        <v>1044</v>
      </c>
    </row>
    <row r="519" spans="1:6">
      <c r="A519" s="65" t="s">
        <v>1044</v>
      </c>
      <c r="B519" s="65" t="s">
        <v>1095</v>
      </c>
      <c r="C519" s="65" t="s">
        <v>723</v>
      </c>
      <c r="D519" s="66">
        <v>40390.375</v>
      </c>
      <c r="E519" s="66">
        <v>40397.375</v>
      </c>
      <c r="F519" s="65" t="s">
        <v>1044</v>
      </c>
    </row>
    <row r="520" spans="1:6">
      <c r="A520" s="65" t="s">
        <v>1044</v>
      </c>
      <c r="B520" s="65" t="s">
        <v>1088</v>
      </c>
      <c r="C520" s="65" t="s">
        <v>1061</v>
      </c>
      <c r="D520" s="66">
        <v>40397.375</v>
      </c>
      <c r="E520" s="66">
        <v>40434.375</v>
      </c>
      <c r="F520" s="65" t="s">
        <v>1044</v>
      </c>
    </row>
    <row r="521" spans="1:6">
      <c r="A521" s="65" t="s">
        <v>1044</v>
      </c>
      <c r="B521" s="65" t="s">
        <v>1089</v>
      </c>
      <c r="C521" s="65" t="s">
        <v>723</v>
      </c>
      <c r="D521" s="66">
        <v>40404.375</v>
      </c>
      <c r="E521" s="66">
        <v>40411.375</v>
      </c>
      <c r="F521" s="65" t="s">
        <v>1044</v>
      </c>
    </row>
    <row r="522" spans="1:6">
      <c r="A522" s="65" t="s">
        <v>1044</v>
      </c>
      <c r="B522" s="65" t="s">
        <v>1090</v>
      </c>
      <c r="C522" s="65" t="s">
        <v>723</v>
      </c>
      <c r="D522" s="66">
        <v>40411.375</v>
      </c>
      <c r="E522" s="66">
        <v>40418.375</v>
      </c>
      <c r="F522" s="65" t="s">
        <v>1044</v>
      </c>
    </row>
    <row r="523" spans="1:6">
      <c r="A523" s="65" t="s">
        <v>1044</v>
      </c>
      <c r="B523" s="65" t="s">
        <v>1091</v>
      </c>
      <c r="C523" s="65" t="s">
        <v>723</v>
      </c>
      <c r="D523" s="66">
        <v>40418.375</v>
      </c>
      <c r="E523" s="66">
        <v>40425.375</v>
      </c>
      <c r="F523" s="65" t="s">
        <v>1044</v>
      </c>
    </row>
    <row r="524" spans="1:6">
      <c r="A524" s="65" t="s">
        <v>1044</v>
      </c>
      <c r="B524" s="65" t="s">
        <v>1092</v>
      </c>
      <c r="C524" s="65" t="s">
        <v>1111</v>
      </c>
      <c r="D524" s="66">
        <v>40425.375</v>
      </c>
      <c r="E524" s="66">
        <v>40435.375</v>
      </c>
      <c r="F524" s="65" t="s">
        <v>1044</v>
      </c>
    </row>
    <row r="525" spans="1:6">
      <c r="A525" s="65" t="s">
        <v>1044</v>
      </c>
      <c r="B525" s="65" t="s">
        <v>1128</v>
      </c>
      <c r="C525" s="65" t="s">
        <v>1129</v>
      </c>
      <c r="D525" s="66">
        <v>40388.375</v>
      </c>
      <c r="E525" s="66">
        <v>40478.375</v>
      </c>
      <c r="F525" s="65" t="s">
        <v>1044</v>
      </c>
    </row>
    <row r="526" spans="1:6">
      <c r="A526" s="65" t="s">
        <v>1044</v>
      </c>
      <c r="B526" s="65" t="s">
        <v>1130</v>
      </c>
      <c r="C526" s="65" t="s">
        <v>1131</v>
      </c>
      <c r="D526" s="66">
        <v>40388.375</v>
      </c>
      <c r="E526" s="66">
        <v>40419.375</v>
      </c>
      <c r="F526" s="65" t="s">
        <v>1044</v>
      </c>
    </row>
    <row r="527" spans="1:6">
      <c r="A527" s="65" t="s">
        <v>1044</v>
      </c>
      <c r="B527" s="65" t="s">
        <v>1132</v>
      </c>
      <c r="C527" s="65" t="s">
        <v>1133</v>
      </c>
      <c r="D527" s="66">
        <v>40363.354166666664</v>
      </c>
      <c r="E527" s="66">
        <v>40561.375</v>
      </c>
      <c r="F527" s="65" t="s">
        <v>1044</v>
      </c>
    </row>
    <row r="528" spans="1:6">
      <c r="A528" s="65" t="s">
        <v>1044</v>
      </c>
      <c r="B528" s="65" t="s">
        <v>1134</v>
      </c>
      <c r="C528" s="65" t="s">
        <v>1135</v>
      </c>
      <c r="D528" s="66">
        <v>40406.375</v>
      </c>
      <c r="E528" s="66">
        <v>40458.6875</v>
      </c>
      <c r="F528" s="65" t="s">
        <v>1044</v>
      </c>
    </row>
    <row r="529" spans="1:6">
      <c r="A529" s="65" t="s">
        <v>1044</v>
      </c>
      <c r="B529" s="65" t="s">
        <v>1136</v>
      </c>
      <c r="C529" s="65" t="s">
        <v>723</v>
      </c>
      <c r="D529" s="66">
        <v>40406.375</v>
      </c>
      <c r="E529" s="66">
        <v>40413.375</v>
      </c>
      <c r="F529" s="65" t="s">
        <v>1044</v>
      </c>
    </row>
    <row r="530" spans="1:6">
      <c r="A530" s="65" t="s">
        <v>1044</v>
      </c>
      <c r="B530" s="65" t="s">
        <v>1137</v>
      </c>
      <c r="C530" s="65" t="s">
        <v>1138</v>
      </c>
      <c r="D530" s="66">
        <v>40406.375</v>
      </c>
      <c r="E530" s="66">
        <v>40407.375</v>
      </c>
      <c r="F530" s="65" t="s">
        <v>1044</v>
      </c>
    </row>
    <row r="531" spans="1:6">
      <c r="A531" s="65" t="s">
        <v>1044</v>
      </c>
      <c r="B531" s="65" t="s">
        <v>1139</v>
      </c>
      <c r="C531" s="65" t="s">
        <v>1138</v>
      </c>
      <c r="D531" s="66">
        <v>40407.375</v>
      </c>
      <c r="E531" s="66">
        <v>40408.375</v>
      </c>
      <c r="F531" s="65" t="s">
        <v>1044</v>
      </c>
    </row>
    <row r="532" spans="1:6">
      <c r="A532" s="65" t="s">
        <v>1044</v>
      </c>
      <c r="B532" s="65" t="s">
        <v>1140</v>
      </c>
      <c r="C532" s="65" t="s">
        <v>1138</v>
      </c>
      <c r="D532" s="66">
        <v>40408.375</v>
      </c>
      <c r="E532" s="66">
        <v>40409.375</v>
      </c>
      <c r="F532" s="65" t="s">
        <v>1044</v>
      </c>
    </row>
    <row r="533" spans="1:6">
      <c r="A533" s="65" t="s">
        <v>1044</v>
      </c>
      <c r="B533" s="65" t="s">
        <v>1141</v>
      </c>
      <c r="C533" s="65" t="s">
        <v>1138</v>
      </c>
      <c r="D533" s="66">
        <v>40409.375</v>
      </c>
      <c r="E533" s="66">
        <v>40410.375</v>
      </c>
      <c r="F533" s="65" t="s">
        <v>1044</v>
      </c>
    </row>
    <row r="534" spans="1:6">
      <c r="A534" s="65" t="s">
        <v>1044</v>
      </c>
      <c r="B534" s="65" t="s">
        <v>1142</v>
      </c>
      <c r="C534" s="65" t="s">
        <v>1143</v>
      </c>
      <c r="D534" s="66">
        <v>40410.375</v>
      </c>
      <c r="E534" s="66">
        <v>40412.375</v>
      </c>
      <c r="F534" s="65" t="s">
        <v>1044</v>
      </c>
    </row>
    <row r="535" spans="1:6">
      <c r="A535" s="65" t="s">
        <v>1044</v>
      </c>
      <c r="B535" s="65" t="s">
        <v>1144</v>
      </c>
      <c r="C535" s="65" t="s">
        <v>1138</v>
      </c>
      <c r="D535" s="66">
        <v>40412.375</v>
      </c>
      <c r="E535" s="66">
        <v>40413.375</v>
      </c>
      <c r="F535" s="65" t="s">
        <v>1044</v>
      </c>
    </row>
    <row r="536" spans="1:6">
      <c r="A536" s="65" t="s">
        <v>1044</v>
      </c>
      <c r="B536" s="65" t="s">
        <v>1145</v>
      </c>
      <c r="C536" s="65" t="s">
        <v>716</v>
      </c>
      <c r="D536" s="66">
        <v>40431.375</v>
      </c>
      <c r="E536" s="66">
        <v>40452.375</v>
      </c>
      <c r="F536" s="65" t="s">
        <v>1044</v>
      </c>
    </row>
    <row r="537" spans="1:6">
      <c r="A537" s="65" t="s">
        <v>1044</v>
      </c>
      <c r="B537" s="65" t="s">
        <v>1146</v>
      </c>
      <c r="C537" s="65" t="s">
        <v>723</v>
      </c>
      <c r="D537" s="66">
        <v>40431.375</v>
      </c>
      <c r="E537" s="66">
        <v>40438.375</v>
      </c>
      <c r="F537" s="65" t="s">
        <v>1044</v>
      </c>
    </row>
    <row r="538" spans="1:6">
      <c r="A538" s="65" t="s">
        <v>1044</v>
      </c>
      <c r="B538" s="65" t="s">
        <v>1140</v>
      </c>
      <c r="C538" s="65" t="s">
        <v>723</v>
      </c>
      <c r="D538" s="66">
        <v>40438.375</v>
      </c>
      <c r="E538" s="66">
        <v>40445.375</v>
      </c>
      <c r="F538" s="65" t="s">
        <v>1044</v>
      </c>
    </row>
    <row r="539" spans="1:6">
      <c r="A539" s="65" t="s">
        <v>1044</v>
      </c>
      <c r="B539" s="65" t="s">
        <v>1147</v>
      </c>
      <c r="C539" s="65" t="s">
        <v>723</v>
      </c>
      <c r="D539" s="66">
        <v>40445.375</v>
      </c>
      <c r="E539" s="66">
        <v>40452.375</v>
      </c>
      <c r="F539" s="65" t="s">
        <v>1044</v>
      </c>
    </row>
    <row r="540" spans="1:6">
      <c r="A540" s="65" t="s">
        <v>1044</v>
      </c>
      <c r="B540" s="65" t="s">
        <v>1148</v>
      </c>
      <c r="C540" s="65" t="s">
        <v>723</v>
      </c>
      <c r="D540" s="66">
        <v>40421.375</v>
      </c>
      <c r="E540" s="66">
        <v>40428.375</v>
      </c>
      <c r="F540" s="65" t="s">
        <v>1044</v>
      </c>
    </row>
    <row r="541" spans="1:6">
      <c r="A541" s="65" t="s">
        <v>1044</v>
      </c>
      <c r="B541" s="65" t="s">
        <v>1146</v>
      </c>
      <c r="C541" s="65" t="s">
        <v>1138</v>
      </c>
      <c r="D541" s="66">
        <v>40421.375</v>
      </c>
      <c r="E541" s="66">
        <v>40422.375</v>
      </c>
      <c r="F541" s="65" t="s">
        <v>1044</v>
      </c>
    </row>
    <row r="542" spans="1:6">
      <c r="A542" s="65" t="s">
        <v>1044</v>
      </c>
      <c r="B542" s="65" t="s">
        <v>1149</v>
      </c>
      <c r="C542" s="65" t="s">
        <v>1143</v>
      </c>
      <c r="D542" s="66">
        <v>40421.375</v>
      </c>
      <c r="E542" s="66">
        <v>40423.375</v>
      </c>
      <c r="F542" s="65" t="s">
        <v>1044</v>
      </c>
    </row>
    <row r="543" spans="1:6">
      <c r="A543" s="65" t="s">
        <v>1044</v>
      </c>
      <c r="B543" s="65" t="s">
        <v>1150</v>
      </c>
      <c r="C543" s="65" t="s">
        <v>1138</v>
      </c>
      <c r="D543" s="66">
        <v>40423.375</v>
      </c>
      <c r="E543" s="66">
        <v>40424.375</v>
      </c>
      <c r="F543" s="65" t="s">
        <v>1044</v>
      </c>
    </row>
    <row r="544" spans="1:6">
      <c r="A544" s="65" t="s">
        <v>1044</v>
      </c>
      <c r="B544" s="65" t="s">
        <v>1139</v>
      </c>
      <c r="C544" s="65" t="s">
        <v>1138</v>
      </c>
      <c r="D544" s="66">
        <v>40424.375</v>
      </c>
      <c r="E544" s="66">
        <v>40425.375</v>
      </c>
      <c r="F544" s="65" t="s">
        <v>1044</v>
      </c>
    </row>
    <row r="545" spans="1:6">
      <c r="A545" s="65" t="s">
        <v>1044</v>
      </c>
      <c r="B545" s="65" t="s">
        <v>1151</v>
      </c>
      <c r="C545" s="65" t="s">
        <v>1138</v>
      </c>
      <c r="D545" s="66">
        <v>40425.375</v>
      </c>
      <c r="E545" s="66">
        <v>40426.375</v>
      </c>
      <c r="F545" s="65" t="s">
        <v>1044</v>
      </c>
    </row>
    <row r="546" spans="1:6">
      <c r="A546" s="65" t="s">
        <v>1044</v>
      </c>
      <c r="B546" s="65" t="s">
        <v>1152</v>
      </c>
      <c r="C546" s="65" t="s">
        <v>1143</v>
      </c>
      <c r="D546" s="66">
        <v>40426.375</v>
      </c>
      <c r="E546" s="66">
        <v>40428.375</v>
      </c>
      <c r="F546" s="65" t="s">
        <v>1044</v>
      </c>
    </row>
    <row r="547" spans="1:6">
      <c r="A547" s="65" t="s">
        <v>1044</v>
      </c>
      <c r="B547" s="65" t="s">
        <v>1153</v>
      </c>
      <c r="C547" s="65" t="s">
        <v>1138</v>
      </c>
      <c r="D547" s="66">
        <v>40424.375</v>
      </c>
      <c r="E547" s="66">
        <v>40425.375</v>
      </c>
      <c r="F547" s="65" t="s">
        <v>1044</v>
      </c>
    </row>
    <row r="548" spans="1:6">
      <c r="A548" s="65" t="s">
        <v>1044</v>
      </c>
      <c r="B548" s="65" t="s">
        <v>1154</v>
      </c>
      <c r="C548" s="65" t="s">
        <v>730</v>
      </c>
      <c r="D548" s="66">
        <v>40453.354166666664</v>
      </c>
      <c r="E548" s="66">
        <v>40458.6875</v>
      </c>
      <c r="F548" s="65" t="s">
        <v>1044</v>
      </c>
    </row>
    <row r="549" spans="1:6">
      <c r="A549" s="65" t="s">
        <v>1044</v>
      </c>
      <c r="B549" s="65" t="s">
        <v>1146</v>
      </c>
      <c r="C549" s="65" t="s">
        <v>1138</v>
      </c>
      <c r="D549" s="66">
        <v>40453.354166666664</v>
      </c>
      <c r="E549" s="66">
        <v>40453.6875</v>
      </c>
      <c r="F549" s="65" t="s">
        <v>1044</v>
      </c>
    </row>
    <row r="550" spans="1:6">
      <c r="A550" s="65" t="s">
        <v>1044</v>
      </c>
      <c r="B550" s="65" t="s">
        <v>1149</v>
      </c>
      <c r="C550" s="65" t="s">
        <v>1143</v>
      </c>
      <c r="D550" s="66">
        <v>40453.354166666664</v>
      </c>
      <c r="E550" s="66">
        <v>40454.6875</v>
      </c>
      <c r="F550" s="65" t="s">
        <v>1044</v>
      </c>
    </row>
    <row r="551" spans="1:6">
      <c r="A551" s="65" t="s">
        <v>1044</v>
      </c>
      <c r="B551" s="65" t="s">
        <v>1150</v>
      </c>
      <c r="C551" s="65" t="s">
        <v>1138</v>
      </c>
      <c r="D551" s="66">
        <v>40455.354166666664</v>
      </c>
      <c r="E551" s="66">
        <v>40455.6875</v>
      </c>
      <c r="F551" s="65" t="s">
        <v>1044</v>
      </c>
    </row>
    <row r="552" spans="1:6">
      <c r="A552" s="65" t="s">
        <v>1044</v>
      </c>
      <c r="B552" s="65" t="s">
        <v>1155</v>
      </c>
      <c r="C552" s="65" t="s">
        <v>1138</v>
      </c>
      <c r="D552" s="66">
        <v>40456.354166666664</v>
      </c>
      <c r="E552" s="66">
        <v>40456.6875</v>
      </c>
      <c r="F552" s="65" t="s">
        <v>1044</v>
      </c>
    </row>
    <row r="553" spans="1:6">
      <c r="A553" s="65" t="s">
        <v>1044</v>
      </c>
      <c r="B553" s="65" t="s">
        <v>1151</v>
      </c>
      <c r="C553" s="65" t="s">
        <v>1138</v>
      </c>
      <c r="D553" s="66">
        <v>40457.354166666664</v>
      </c>
      <c r="E553" s="66">
        <v>40457.6875</v>
      </c>
      <c r="F553" s="65" t="s">
        <v>1044</v>
      </c>
    </row>
    <row r="554" spans="1:6">
      <c r="A554" s="65" t="s">
        <v>1044</v>
      </c>
      <c r="B554" s="65" t="s">
        <v>1153</v>
      </c>
      <c r="C554" s="65" t="s">
        <v>1138</v>
      </c>
      <c r="D554" s="66">
        <v>40458.354166666664</v>
      </c>
      <c r="E554" s="66">
        <v>40458.6875</v>
      </c>
      <c r="F554" s="65" t="s">
        <v>1044</v>
      </c>
    </row>
    <row r="555" spans="1:6">
      <c r="A555" s="65" t="s">
        <v>1044</v>
      </c>
      <c r="B555" s="65" t="s">
        <v>1156</v>
      </c>
      <c r="C555" s="65" t="s">
        <v>1107</v>
      </c>
      <c r="D555" s="66">
        <v>40441.375</v>
      </c>
      <c r="E555" s="66">
        <v>40449.375</v>
      </c>
      <c r="F555" s="65" t="s">
        <v>1044</v>
      </c>
    </row>
    <row r="556" spans="1:6">
      <c r="A556" s="65" t="s">
        <v>1044</v>
      </c>
      <c r="B556" s="65" t="s">
        <v>1146</v>
      </c>
      <c r="C556" s="65" t="s">
        <v>1056</v>
      </c>
      <c r="D556" s="66">
        <v>40441.375</v>
      </c>
      <c r="E556" s="66">
        <v>40445.375</v>
      </c>
      <c r="F556" s="65" t="s">
        <v>1044</v>
      </c>
    </row>
    <row r="557" spans="1:6">
      <c r="A557" s="65" t="s">
        <v>1044</v>
      </c>
      <c r="B557" s="65" t="s">
        <v>1157</v>
      </c>
      <c r="C557" s="65" t="s">
        <v>1056</v>
      </c>
      <c r="D557" s="66">
        <v>40445.375</v>
      </c>
      <c r="E557" s="66">
        <v>40449.375</v>
      </c>
      <c r="F557" s="65" t="s">
        <v>1044</v>
      </c>
    </row>
    <row r="558" spans="1:6">
      <c r="A558" s="65" t="s">
        <v>1044</v>
      </c>
      <c r="B558" s="65" t="s">
        <v>1158</v>
      </c>
      <c r="C558" s="65" t="s">
        <v>1056</v>
      </c>
      <c r="D558" s="66">
        <v>40445.375</v>
      </c>
      <c r="E558" s="66">
        <v>40449.375</v>
      </c>
      <c r="F558" s="65" t="s">
        <v>1044</v>
      </c>
    </row>
    <row r="559" spans="1:6">
      <c r="A559" s="65" t="s">
        <v>1044</v>
      </c>
      <c r="B559" s="65" t="s">
        <v>1159</v>
      </c>
      <c r="C559" s="65" t="s">
        <v>723</v>
      </c>
      <c r="D559" s="66">
        <v>40436.375</v>
      </c>
      <c r="E559" s="66">
        <v>40443.375</v>
      </c>
      <c r="F559" s="65" t="s">
        <v>1044</v>
      </c>
    </row>
    <row r="560" spans="1:6">
      <c r="A560" s="65" t="s">
        <v>1044</v>
      </c>
      <c r="B560" s="65" t="s">
        <v>1160</v>
      </c>
      <c r="C560" s="65" t="s">
        <v>723</v>
      </c>
      <c r="D560" s="66">
        <v>40436.375</v>
      </c>
      <c r="E560" s="66">
        <v>40443.375</v>
      </c>
      <c r="F560" s="65" t="s">
        <v>1044</v>
      </c>
    </row>
    <row r="561" spans="1:6">
      <c r="A561" s="65" t="s">
        <v>1044</v>
      </c>
      <c r="B561" s="65" t="s">
        <v>1161</v>
      </c>
      <c r="C561" s="65" t="s">
        <v>699</v>
      </c>
      <c r="D561" s="66">
        <v>40469.375</v>
      </c>
      <c r="E561" s="66">
        <v>40497.375</v>
      </c>
      <c r="F561" s="65" t="s">
        <v>1044</v>
      </c>
    </row>
    <row r="562" spans="1:6">
      <c r="A562" s="65" t="s">
        <v>1044</v>
      </c>
      <c r="B562" s="65" t="s">
        <v>1162</v>
      </c>
      <c r="C562" s="65" t="s">
        <v>1059</v>
      </c>
      <c r="D562" s="66">
        <v>40469.375</v>
      </c>
      <c r="E562" s="66">
        <v>40474.375</v>
      </c>
      <c r="F562" s="65" t="s">
        <v>1044</v>
      </c>
    </row>
    <row r="563" spans="1:6">
      <c r="A563" s="65" t="s">
        <v>1044</v>
      </c>
      <c r="B563" s="65" t="s">
        <v>1163</v>
      </c>
      <c r="C563" s="65" t="s">
        <v>723</v>
      </c>
      <c r="D563" s="66">
        <v>40474.375</v>
      </c>
      <c r="E563" s="66">
        <v>40481.375</v>
      </c>
      <c r="F563" s="65" t="s">
        <v>1044</v>
      </c>
    </row>
    <row r="564" spans="1:6">
      <c r="A564" s="65" t="s">
        <v>1044</v>
      </c>
      <c r="B564" s="65" t="s">
        <v>1164</v>
      </c>
      <c r="C564" s="65" t="s">
        <v>1056</v>
      </c>
      <c r="D564" s="66">
        <v>40481.375</v>
      </c>
      <c r="E564" s="66">
        <v>40485.375</v>
      </c>
      <c r="F564" s="65" t="s">
        <v>1044</v>
      </c>
    </row>
    <row r="565" spans="1:6">
      <c r="A565" s="65" t="s">
        <v>1044</v>
      </c>
      <c r="B565" s="65" t="s">
        <v>1165</v>
      </c>
      <c r="C565" s="65" t="s">
        <v>730</v>
      </c>
      <c r="D565" s="66">
        <v>40485.375</v>
      </c>
      <c r="E565" s="66">
        <v>40491.375</v>
      </c>
      <c r="F565" s="65" t="s">
        <v>1044</v>
      </c>
    </row>
    <row r="566" spans="1:6">
      <c r="A566" s="65" t="s">
        <v>1044</v>
      </c>
      <c r="B566" s="65" t="s">
        <v>1166</v>
      </c>
      <c r="C566" s="65" t="s">
        <v>730</v>
      </c>
      <c r="D566" s="66">
        <v>40491.375</v>
      </c>
      <c r="E566" s="66">
        <v>40497.375</v>
      </c>
      <c r="F566" s="65" t="s">
        <v>1044</v>
      </c>
    </row>
    <row r="567" spans="1:6">
      <c r="A567" s="65" t="s">
        <v>1044</v>
      </c>
      <c r="B567" s="65" t="s">
        <v>1167</v>
      </c>
      <c r="C567" s="65" t="s">
        <v>1168</v>
      </c>
      <c r="D567" s="66">
        <v>40363.354166666664</v>
      </c>
      <c r="E567" s="66">
        <v>40531.375</v>
      </c>
      <c r="F567" s="65" t="s">
        <v>1044</v>
      </c>
    </row>
    <row r="568" spans="1:6">
      <c r="A568" s="65" t="s">
        <v>1044</v>
      </c>
      <c r="B568" s="65" t="s">
        <v>1169</v>
      </c>
      <c r="C568" s="65" t="s">
        <v>1170</v>
      </c>
      <c r="D568" s="66">
        <v>40363.354166666664</v>
      </c>
      <c r="E568" s="66">
        <v>40478.375</v>
      </c>
      <c r="F568" s="65" t="s">
        <v>1044</v>
      </c>
    </row>
    <row r="569" spans="1:6">
      <c r="A569" s="65" t="s">
        <v>1044</v>
      </c>
      <c r="B569" s="65" t="s">
        <v>1171</v>
      </c>
      <c r="C569" s="65" t="s">
        <v>633</v>
      </c>
      <c r="D569" s="66">
        <v>40363.354166666664</v>
      </c>
      <c r="E569" s="66">
        <v>40392.6875</v>
      </c>
      <c r="F569" s="65" t="s">
        <v>1044</v>
      </c>
    </row>
    <row r="570" spans="1:6">
      <c r="A570" s="65" t="s">
        <v>1044</v>
      </c>
      <c r="B570" s="65" t="s">
        <v>1172</v>
      </c>
      <c r="C570" s="65" t="s">
        <v>609</v>
      </c>
      <c r="D570" s="66">
        <v>40392.6875</v>
      </c>
      <c r="E570" s="66">
        <v>40392.6875</v>
      </c>
      <c r="F570" s="65" t="s">
        <v>1044</v>
      </c>
    </row>
    <row r="571" spans="1:6">
      <c r="A571" s="65" t="s">
        <v>1044</v>
      </c>
      <c r="B571" s="65" t="s">
        <v>1173</v>
      </c>
      <c r="C571" s="65" t="s">
        <v>1046</v>
      </c>
      <c r="D571" s="66">
        <v>40398.354166666664</v>
      </c>
      <c r="E571" s="66">
        <v>40412.6875</v>
      </c>
      <c r="F571" s="65" t="s">
        <v>1044</v>
      </c>
    </row>
    <row r="572" spans="1:6">
      <c r="A572" s="65" t="s">
        <v>1044</v>
      </c>
      <c r="B572" s="65" t="s">
        <v>1174</v>
      </c>
      <c r="C572" s="65" t="s">
        <v>1046</v>
      </c>
      <c r="D572" s="66">
        <v>40413.354166666664</v>
      </c>
      <c r="E572" s="66">
        <v>40427.6875</v>
      </c>
      <c r="F572" s="65" t="s">
        <v>1044</v>
      </c>
    </row>
    <row r="573" spans="1:6">
      <c r="A573" s="65" t="s">
        <v>1044</v>
      </c>
      <c r="B573" s="65" t="s">
        <v>1175</v>
      </c>
      <c r="C573" s="65" t="s">
        <v>1046</v>
      </c>
      <c r="D573" s="66">
        <v>40428.354166666664</v>
      </c>
      <c r="E573" s="66">
        <v>40442.6875</v>
      </c>
      <c r="F573" s="65" t="s">
        <v>1044</v>
      </c>
    </row>
    <row r="574" spans="1:6">
      <c r="A574" s="65" t="s">
        <v>1044</v>
      </c>
      <c r="B574" s="65" t="s">
        <v>1176</v>
      </c>
      <c r="C574" s="65" t="s">
        <v>631</v>
      </c>
      <c r="D574" s="66">
        <v>40433.375</v>
      </c>
      <c r="E574" s="66">
        <v>40478.375</v>
      </c>
      <c r="F574" s="65" t="s">
        <v>1044</v>
      </c>
    </row>
    <row r="575" spans="1:6">
      <c r="A575" s="65" t="s">
        <v>1044</v>
      </c>
      <c r="B575" s="65" t="s">
        <v>1177</v>
      </c>
      <c r="C575" s="65" t="s">
        <v>844</v>
      </c>
      <c r="D575" s="66">
        <v>40478.375</v>
      </c>
      <c r="E575" s="66">
        <v>40531.375</v>
      </c>
      <c r="F575" s="65" t="s">
        <v>1044</v>
      </c>
    </row>
    <row r="576" spans="1:6">
      <c r="A576" s="65" t="s">
        <v>1044</v>
      </c>
      <c r="B576" s="65" t="s">
        <v>1178</v>
      </c>
      <c r="C576" s="65" t="s">
        <v>843</v>
      </c>
      <c r="D576" s="66">
        <v>40478.375</v>
      </c>
      <c r="E576" s="66">
        <v>40517.375</v>
      </c>
      <c r="F576" s="65" t="s">
        <v>1044</v>
      </c>
    </row>
    <row r="577" spans="1:6">
      <c r="A577" s="65" t="s">
        <v>1044</v>
      </c>
      <c r="B577" s="65" t="s">
        <v>1179</v>
      </c>
      <c r="C577" s="65" t="s">
        <v>633</v>
      </c>
      <c r="D577" s="66">
        <v>40478.375</v>
      </c>
      <c r="E577" s="66">
        <v>40508.375</v>
      </c>
      <c r="F577" s="65" t="s">
        <v>1044</v>
      </c>
    </row>
    <row r="578" spans="1:6">
      <c r="A578" s="65" t="s">
        <v>1044</v>
      </c>
      <c r="B578" s="65" t="s">
        <v>1180</v>
      </c>
      <c r="C578" s="65" t="s">
        <v>1056</v>
      </c>
      <c r="D578" s="66">
        <v>40508.375</v>
      </c>
      <c r="E578" s="66">
        <v>40512.375</v>
      </c>
      <c r="F578" s="65" t="s">
        <v>1044</v>
      </c>
    </row>
    <row r="579" spans="1:6">
      <c r="A579" s="65" t="s">
        <v>1044</v>
      </c>
      <c r="B579" s="65" t="s">
        <v>1181</v>
      </c>
      <c r="C579" s="65" t="s">
        <v>1059</v>
      </c>
      <c r="D579" s="66">
        <v>40512.375</v>
      </c>
      <c r="E579" s="66">
        <v>40517.375</v>
      </c>
      <c r="F579" s="65" t="s">
        <v>1044</v>
      </c>
    </row>
    <row r="580" spans="1:6">
      <c r="A580" s="65" t="s">
        <v>1044</v>
      </c>
      <c r="B580" s="65" t="s">
        <v>1182</v>
      </c>
      <c r="C580" s="65" t="s">
        <v>750</v>
      </c>
      <c r="D580" s="66">
        <v>40478.375</v>
      </c>
      <c r="E580" s="66">
        <v>40502.375</v>
      </c>
      <c r="F580" s="65" t="s">
        <v>1044</v>
      </c>
    </row>
    <row r="581" spans="1:6">
      <c r="A581" s="65" t="s">
        <v>1044</v>
      </c>
      <c r="B581" s="65" t="s">
        <v>1183</v>
      </c>
      <c r="C581" s="65" t="s">
        <v>1111</v>
      </c>
      <c r="D581" s="66">
        <v>40478.375</v>
      </c>
      <c r="E581" s="66">
        <v>40488.375</v>
      </c>
      <c r="F581" s="65" t="s">
        <v>1044</v>
      </c>
    </row>
    <row r="582" spans="1:6">
      <c r="A582" s="65" t="s">
        <v>1044</v>
      </c>
      <c r="B582" s="65" t="s">
        <v>1184</v>
      </c>
      <c r="C582" s="65" t="s">
        <v>1111</v>
      </c>
      <c r="D582" s="66">
        <v>40478.375</v>
      </c>
      <c r="E582" s="66">
        <v>40488.375</v>
      </c>
      <c r="F582" s="65" t="s">
        <v>1044</v>
      </c>
    </row>
    <row r="583" spans="1:6">
      <c r="A583" s="65" t="s">
        <v>1044</v>
      </c>
      <c r="B583" s="65" t="s">
        <v>1185</v>
      </c>
      <c r="C583" s="65" t="s">
        <v>1059</v>
      </c>
      <c r="D583" s="66">
        <v>40478.375</v>
      </c>
      <c r="E583" s="66">
        <v>40483.375</v>
      </c>
      <c r="F583" s="65" t="s">
        <v>1044</v>
      </c>
    </row>
    <row r="584" spans="1:6">
      <c r="A584" s="65" t="s">
        <v>1044</v>
      </c>
      <c r="B584" s="65" t="s">
        <v>1186</v>
      </c>
      <c r="C584" s="65" t="s">
        <v>1107</v>
      </c>
      <c r="D584" s="66">
        <v>40488.375</v>
      </c>
      <c r="E584" s="66">
        <v>40496.375</v>
      </c>
      <c r="F584" s="65" t="s">
        <v>1044</v>
      </c>
    </row>
    <row r="585" spans="1:6">
      <c r="A585" s="65" t="s">
        <v>1044</v>
      </c>
      <c r="B585" s="65" t="s">
        <v>1187</v>
      </c>
      <c r="C585" s="65" t="s">
        <v>1056</v>
      </c>
      <c r="D585" s="66">
        <v>40496.375</v>
      </c>
      <c r="E585" s="66">
        <v>40500.375</v>
      </c>
      <c r="F585" s="65" t="s">
        <v>1044</v>
      </c>
    </row>
    <row r="586" spans="1:6">
      <c r="A586" s="65" t="s">
        <v>1044</v>
      </c>
      <c r="B586" s="65" t="s">
        <v>1188</v>
      </c>
      <c r="C586" s="65" t="s">
        <v>1143</v>
      </c>
      <c r="D586" s="66">
        <v>40500.375</v>
      </c>
      <c r="E586" s="66">
        <v>40502.375</v>
      </c>
      <c r="F586" s="65" t="s">
        <v>1044</v>
      </c>
    </row>
    <row r="587" spans="1:6">
      <c r="A587" s="65" t="s">
        <v>1044</v>
      </c>
      <c r="B587" s="65" t="s">
        <v>1189</v>
      </c>
      <c r="C587" s="65" t="s">
        <v>1143</v>
      </c>
      <c r="D587" s="66">
        <v>40500.375</v>
      </c>
      <c r="E587" s="66">
        <v>40502.375</v>
      </c>
      <c r="F587" s="65" t="s">
        <v>1044</v>
      </c>
    </row>
    <row r="588" spans="1:6">
      <c r="A588" s="65" t="s">
        <v>1044</v>
      </c>
      <c r="B588" s="65" t="s">
        <v>1190</v>
      </c>
      <c r="C588" s="65" t="s">
        <v>1056</v>
      </c>
      <c r="D588" s="66">
        <v>40502.375</v>
      </c>
      <c r="E588" s="66">
        <v>40506.375</v>
      </c>
      <c r="F588" s="65" t="s">
        <v>1044</v>
      </c>
    </row>
    <row r="589" spans="1:6">
      <c r="A589" s="65" t="s">
        <v>1044</v>
      </c>
      <c r="B589" s="65" t="s">
        <v>1191</v>
      </c>
      <c r="C589" s="65" t="s">
        <v>1056</v>
      </c>
      <c r="D589" s="66">
        <v>40502.375</v>
      </c>
      <c r="E589" s="66">
        <v>40506.375</v>
      </c>
      <c r="F589" s="65" t="s">
        <v>1044</v>
      </c>
    </row>
    <row r="590" spans="1:6">
      <c r="A590" s="65" t="s">
        <v>1044</v>
      </c>
      <c r="B590" s="65" t="s">
        <v>1192</v>
      </c>
      <c r="C590" s="65" t="s">
        <v>1048</v>
      </c>
      <c r="D590" s="66">
        <v>40502.375</v>
      </c>
      <c r="E590" s="66">
        <v>40505.375</v>
      </c>
      <c r="F590" s="65" t="s">
        <v>1044</v>
      </c>
    </row>
    <row r="591" spans="1:6">
      <c r="A591" s="65" t="s">
        <v>1044</v>
      </c>
      <c r="B591" s="65" t="s">
        <v>1193</v>
      </c>
      <c r="C591" s="65" t="s">
        <v>721</v>
      </c>
      <c r="D591" s="66">
        <v>40517.375</v>
      </c>
      <c r="E591" s="66">
        <v>40531.375</v>
      </c>
      <c r="F591" s="65" t="s">
        <v>1044</v>
      </c>
    </row>
    <row r="592" spans="1:6">
      <c r="A592" s="65" t="s">
        <v>1044</v>
      </c>
      <c r="B592" s="65" t="s">
        <v>1194</v>
      </c>
      <c r="C592" s="65" t="s">
        <v>1143</v>
      </c>
      <c r="D592" s="66">
        <v>40517.375</v>
      </c>
      <c r="E592" s="66">
        <v>40519.375</v>
      </c>
      <c r="F592" s="65" t="s">
        <v>1044</v>
      </c>
    </row>
    <row r="593" spans="1:6">
      <c r="A593" s="65" t="s">
        <v>1044</v>
      </c>
      <c r="B593" s="65" t="s">
        <v>1195</v>
      </c>
      <c r="C593" s="65" t="s">
        <v>1059</v>
      </c>
      <c r="D593" s="66">
        <v>40519.375</v>
      </c>
      <c r="E593" s="66">
        <v>40524.375</v>
      </c>
      <c r="F593" s="65" t="s">
        <v>1044</v>
      </c>
    </row>
    <row r="594" spans="1:6">
      <c r="A594" s="65" t="s">
        <v>1044</v>
      </c>
      <c r="B594" s="65" t="s">
        <v>1196</v>
      </c>
      <c r="C594" s="65" t="s">
        <v>723</v>
      </c>
      <c r="D594" s="66">
        <v>40524.375</v>
      </c>
      <c r="E594" s="66">
        <v>40531.375</v>
      </c>
      <c r="F594" s="65" t="s">
        <v>1044</v>
      </c>
    </row>
    <row r="595" spans="1:6">
      <c r="A595" s="65" t="s">
        <v>1044</v>
      </c>
      <c r="B595" s="65" t="s">
        <v>1197</v>
      </c>
      <c r="C595" s="65" t="s">
        <v>1048</v>
      </c>
      <c r="D595" s="66">
        <v>40528.375</v>
      </c>
      <c r="E595" s="66">
        <v>40531.375</v>
      </c>
      <c r="F595" s="65" t="s">
        <v>1044</v>
      </c>
    </row>
    <row r="596" spans="1:6">
      <c r="A596" s="65" t="s">
        <v>1044</v>
      </c>
      <c r="B596" s="65" t="s">
        <v>1198</v>
      </c>
      <c r="C596" s="65" t="s">
        <v>629</v>
      </c>
      <c r="D596" s="66">
        <v>40501.375</v>
      </c>
      <c r="E596" s="66">
        <v>40561.375</v>
      </c>
      <c r="F596" s="65" t="s">
        <v>1044</v>
      </c>
    </row>
    <row r="597" spans="1:6">
      <c r="A597" s="65" t="s">
        <v>1044</v>
      </c>
      <c r="B597" s="65" t="s">
        <v>1199</v>
      </c>
      <c r="C597" s="65" t="s">
        <v>629</v>
      </c>
      <c r="D597" s="66">
        <v>40501.375</v>
      </c>
      <c r="E597" s="66">
        <v>40561.375</v>
      </c>
      <c r="F597" s="65" t="s">
        <v>1044</v>
      </c>
    </row>
    <row r="598" spans="1:6">
      <c r="A598" s="65" t="s">
        <v>1044</v>
      </c>
      <c r="B598" s="65" t="s">
        <v>1200</v>
      </c>
      <c r="C598" s="65" t="s">
        <v>633</v>
      </c>
      <c r="D598" s="66">
        <v>40501.375</v>
      </c>
      <c r="E598" s="66">
        <v>40531.375</v>
      </c>
      <c r="F598" s="65" t="s">
        <v>1044</v>
      </c>
    </row>
    <row r="599" spans="1:6">
      <c r="A599" s="65" t="s">
        <v>1044</v>
      </c>
      <c r="B599" s="65" t="s">
        <v>1201</v>
      </c>
      <c r="C599" s="65" t="s">
        <v>609</v>
      </c>
      <c r="D599" s="66">
        <v>40531.375</v>
      </c>
      <c r="E599" s="66">
        <v>40531.375</v>
      </c>
      <c r="F599" s="65" t="s">
        <v>1044</v>
      </c>
    </row>
    <row r="600" spans="1:6">
      <c r="A600" s="65" t="s">
        <v>1044</v>
      </c>
      <c r="B600" s="65" t="s">
        <v>1202</v>
      </c>
      <c r="C600" s="65" t="s">
        <v>1111</v>
      </c>
      <c r="D600" s="66">
        <v>40521.375</v>
      </c>
      <c r="E600" s="66">
        <v>40531.375</v>
      </c>
      <c r="F600" s="65" t="s">
        <v>1044</v>
      </c>
    </row>
    <row r="601" spans="1:6">
      <c r="A601" s="65" t="s">
        <v>1044</v>
      </c>
      <c r="B601" s="65" t="s">
        <v>1203</v>
      </c>
      <c r="C601" s="65" t="s">
        <v>633</v>
      </c>
      <c r="D601" s="66">
        <v>40531.375</v>
      </c>
      <c r="E601" s="66">
        <v>40561.375</v>
      </c>
      <c r="F601" s="65" t="s">
        <v>1044</v>
      </c>
    </row>
    <row r="602" spans="1:6">
      <c r="A602" s="65" t="s">
        <v>1044</v>
      </c>
      <c r="B602" s="65" t="s">
        <v>1204</v>
      </c>
      <c r="C602" s="65" t="s">
        <v>609</v>
      </c>
      <c r="D602" s="66">
        <v>40561.375</v>
      </c>
      <c r="E602" s="66">
        <v>40561.375</v>
      </c>
      <c r="F602" s="65" t="s">
        <v>1044</v>
      </c>
    </row>
    <row r="603" spans="1:6">
      <c r="A603" s="65" t="s">
        <v>1044</v>
      </c>
      <c r="B603" s="65" t="s">
        <v>1205</v>
      </c>
      <c r="C603" s="65" t="s">
        <v>1206</v>
      </c>
      <c r="D603" s="66">
        <v>40362.375</v>
      </c>
      <c r="E603" s="66">
        <v>40554.375</v>
      </c>
      <c r="F603" s="65" t="s">
        <v>1044</v>
      </c>
    </row>
    <row r="604" spans="1:6">
      <c r="A604" s="65" t="s">
        <v>1044</v>
      </c>
      <c r="B604" s="65" t="s">
        <v>1207</v>
      </c>
      <c r="C604" s="65" t="s">
        <v>619</v>
      </c>
      <c r="D604" s="66">
        <v>40397.375</v>
      </c>
      <c r="E604" s="66">
        <v>40455.375</v>
      </c>
      <c r="F604" s="65" t="s">
        <v>1044</v>
      </c>
    </row>
    <row r="605" spans="1:6">
      <c r="A605" s="65" t="s">
        <v>1044</v>
      </c>
      <c r="B605" s="65" t="s">
        <v>1136</v>
      </c>
      <c r="C605" s="65" t="s">
        <v>723</v>
      </c>
      <c r="D605" s="66">
        <v>40397.375</v>
      </c>
      <c r="E605" s="66">
        <v>40404.375</v>
      </c>
      <c r="F605" s="65" t="s">
        <v>1044</v>
      </c>
    </row>
    <row r="606" spans="1:6">
      <c r="A606" s="65" t="s">
        <v>1044</v>
      </c>
      <c r="B606" s="65" t="s">
        <v>1137</v>
      </c>
      <c r="C606" s="65" t="s">
        <v>1138</v>
      </c>
      <c r="D606" s="66">
        <v>40397.375</v>
      </c>
      <c r="E606" s="66">
        <v>40398.375</v>
      </c>
      <c r="F606" s="65" t="s">
        <v>1044</v>
      </c>
    </row>
    <row r="607" spans="1:6">
      <c r="A607" s="65" t="s">
        <v>1044</v>
      </c>
      <c r="B607" s="65" t="s">
        <v>1139</v>
      </c>
      <c r="C607" s="65" t="s">
        <v>1138</v>
      </c>
      <c r="D607" s="66">
        <v>40398.375</v>
      </c>
      <c r="E607" s="66">
        <v>40399.375</v>
      </c>
      <c r="F607" s="65" t="s">
        <v>1044</v>
      </c>
    </row>
    <row r="608" spans="1:6">
      <c r="A608" s="65" t="s">
        <v>1044</v>
      </c>
      <c r="B608" s="65" t="s">
        <v>1140</v>
      </c>
      <c r="C608" s="65" t="s">
        <v>1138</v>
      </c>
      <c r="D608" s="66">
        <v>40399.375</v>
      </c>
      <c r="E608" s="66">
        <v>40400.375</v>
      </c>
      <c r="F608" s="65" t="s">
        <v>1044</v>
      </c>
    </row>
    <row r="609" spans="1:6">
      <c r="A609" s="65" t="s">
        <v>1044</v>
      </c>
      <c r="B609" s="65" t="s">
        <v>1141</v>
      </c>
      <c r="C609" s="65" t="s">
        <v>1138</v>
      </c>
      <c r="D609" s="66">
        <v>40400.375</v>
      </c>
      <c r="E609" s="66">
        <v>40401.375</v>
      </c>
      <c r="F609" s="65" t="s">
        <v>1044</v>
      </c>
    </row>
    <row r="610" spans="1:6">
      <c r="A610" s="65" t="s">
        <v>1044</v>
      </c>
      <c r="B610" s="65" t="s">
        <v>1142</v>
      </c>
      <c r="C610" s="65" t="s">
        <v>1143</v>
      </c>
      <c r="D610" s="66">
        <v>40401.375</v>
      </c>
      <c r="E610" s="66">
        <v>40403.375</v>
      </c>
      <c r="F610" s="65" t="s">
        <v>1044</v>
      </c>
    </row>
    <row r="611" spans="1:6">
      <c r="A611" s="65" t="s">
        <v>1044</v>
      </c>
      <c r="B611" s="65" t="s">
        <v>1144</v>
      </c>
      <c r="C611" s="65" t="s">
        <v>1138</v>
      </c>
      <c r="D611" s="66">
        <v>40403.375</v>
      </c>
      <c r="E611" s="66">
        <v>40404.375</v>
      </c>
      <c r="F611" s="65" t="s">
        <v>1044</v>
      </c>
    </row>
    <row r="612" spans="1:6">
      <c r="A612" s="65" t="s">
        <v>1044</v>
      </c>
      <c r="B612" s="65" t="s">
        <v>1145</v>
      </c>
      <c r="C612" s="65" t="s">
        <v>716</v>
      </c>
      <c r="D612" s="66">
        <v>40434.375</v>
      </c>
      <c r="E612" s="66">
        <v>40455.375</v>
      </c>
      <c r="F612" s="65" t="s">
        <v>1044</v>
      </c>
    </row>
    <row r="613" spans="1:6">
      <c r="A613" s="65" t="s">
        <v>1044</v>
      </c>
      <c r="B613" s="65" t="s">
        <v>1146</v>
      </c>
      <c r="C613" s="65" t="s">
        <v>723</v>
      </c>
      <c r="D613" s="66">
        <v>40434.375</v>
      </c>
      <c r="E613" s="66">
        <v>40441.375</v>
      </c>
      <c r="F613" s="65" t="s">
        <v>1044</v>
      </c>
    </row>
    <row r="614" spans="1:6">
      <c r="A614" s="65" t="s">
        <v>1044</v>
      </c>
      <c r="B614" s="65" t="s">
        <v>1140</v>
      </c>
      <c r="C614" s="65" t="s">
        <v>723</v>
      </c>
      <c r="D614" s="66">
        <v>40441.375</v>
      </c>
      <c r="E614" s="66">
        <v>40448.375</v>
      </c>
      <c r="F614" s="65" t="s">
        <v>1044</v>
      </c>
    </row>
    <row r="615" spans="1:6">
      <c r="A615" s="65" t="s">
        <v>1044</v>
      </c>
      <c r="B615" s="65" t="s">
        <v>1147</v>
      </c>
      <c r="C615" s="65" t="s">
        <v>723</v>
      </c>
      <c r="D615" s="66">
        <v>40448.375</v>
      </c>
      <c r="E615" s="66">
        <v>40455.375</v>
      </c>
      <c r="F615" s="65" t="s">
        <v>1044</v>
      </c>
    </row>
    <row r="616" spans="1:6">
      <c r="A616" s="65" t="s">
        <v>1044</v>
      </c>
      <c r="B616" s="65" t="s">
        <v>1148</v>
      </c>
      <c r="C616" s="65" t="s">
        <v>723</v>
      </c>
      <c r="D616" s="66">
        <v>40411.375</v>
      </c>
      <c r="E616" s="66">
        <v>40418.375</v>
      </c>
      <c r="F616" s="65" t="s">
        <v>1044</v>
      </c>
    </row>
    <row r="617" spans="1:6">
      <c r="A617" s="65" t="s">
        <v>1044</v>
      </c>
      <c r="B617" s="65" t="s">
        <v>1146</v>
      </c>
      <c r="C617" s="65" t="s">
        <v>1138</v>
      </c>
      <c r="D617" s="66">
        <v>40411.375</v>
      </c>
      <c r="E617" s="66">
        <v>40412.375</v>
      </c>
      <c r="F617" s="65" t="s">
        <v>1044</v>
      </c>
    </row>
    <row r="618" spans="1:6">
      <c r="A618" s="65" t="s">
        <v>1044</v>
      </c>
      <c r="B618" s="65" t="s">
        <v>1149</v>
      </c>
      <c r="C618" s="65" t="s">
        <v>1143</v>
      </c>
      <c r="D618" s="66">
        <v>40411.375</v>
      </c>
      <c r="E618" s="66">
        <v>40413.375</v>
      </c>
      <c r="F618" s="65" t="s">
        <v>1044</v>
      </c>
    </row>
    <row r="619" spans="1:6">
      <c r="A619" s="65" t="s">
        <v>1044</v>
      </c>
      <c r="B619" s="65" t="s">
        <v>1150</v>
      </c>
      <c r="C619" s="65" t="s">
        <v>1138</v>
      </c>
      <c r="D619" s="66">
        <v>40413.375</v>
      </c>
      <c r="E619" s="66">
        <v>40414.375</v>
      </c>
      <c r="F619" s="65" t="s">
        <v>1044</v>
      </c>
    </row>
    <row r="620" spans="1:6">
      <c r="A620" s="65" t="s">
        <v>1044</v>
      </c>
      <c r="B620" s="65" t="s">
        <v>1139</v>
      </c>
      <c r="C620" s="65" t="s">
        <v>1138</v>
      </c>
      <c r="D620" s="66">
        <v>40414.375</v>
      </c>
      <c r="E620" s="66">
        <v>40415.375</v>
      </c>
      <c r="F620" s="65" t="s">
        <v>1044</v>
      </c>
    </row>
    <row r="621" spans="1:6">
      <c r="A621" s="65" t="s">
        <v>1044</v>
      </c>
      <c r="B621" s="65" t="s">
        <v>1151</v>
      </c>
      <c r="C621" s="65" t="s">
        <v>1138</v>
      </c>
      <c r="D621" s="66">
        <v>40415.375</v>
      </c>
      <c r="E621" s="66">
        <v>40416.375</v>
      </c>
      <c r="F621" s="65" t="s">
        <v>1044</v>
      </c>
    </row>
    <row r="622" spans="1:6">
      <c r="A622" s="65" t="s">
        <v>1044</v>
      </c>
      <c r="B622" s="65" t="s">
        <v>1152</v>
      </c>
      <c r="C622" s="65" t="s">
        <v>1143</v>
      </c>
      <c r="D622" s="66">
        <v>40416.375</v>
      </c>
      <c r="E622" s="66">
        <v>40418.375</v>
      </c>
      <c r="F622" s="65" t="s">
        <v>1044</v>
      </c>
    </row>
    <row r="623" spans="1:6">
      <c r="A623" s="65" t="s">
        <v>1044</v>
      </c>
      <c r="B623" s="65" t="s">
        <v>1153</v>
      </c>
      <c r="C623" s="65" t="s">
        <v>1138</v>
      </c>
      <c r="D623" s="66">
        <v>40414.375</v>
      </c>
      <c r="E623" s="66">
        <v>40415.375</v>
      </c>
      <c r="F623" s="65" t="s">
        <v>1044</v>
      </c>
    </row>
    <row r="624" spans="1:6">
      <c r="A624" s="65" t="s">
        <v>1044</v>
      </c>
      <c r="B624" s="65" t="s">
        <v>1154</v>
      </c>
      <c r="C624" s="65" t="s">
        <v>730</v>
      </c>
      <c r="D624" s="66">
        <v>40418.375</v>
      </c>
      <c r="E624" s="66">
        <v>40424.375</v>
      </c>
      <c r="F624" s="65" t="s">
        <v>1044</v>
      </c>
    </row>
    <row r="625" spans="1:6">
      <c r="A625" s="65" t="s">
        <v>1044</v>
      </c>
      <c r="B625" s="65" t="s">
        <v>1146</v>
      </c>
      <c r="C625" s="65" t="s">
        <v>1138</v>
      </c>
      <c r="D625" s="66">
        <v>40418.375</v>
      </c>
      <c r="E625" s="66">
        <v>40419.375</v>
      </c>
      <c r="F625" s="65" t="s">
        <v>1044</v>
      </c>
    </row>
    <row r="626" spans="1:6">
      <c r="A626" s="65" t="s">
        <v>1044</v>
      </c>
      <c r="B626" s="65" t="s">
        <v>1149</v>
      </c>
      <c r="C626" s="65" t="s">
        <v>1143</v>
      </c>
      <c r="D626" s="66">
        <v>40418.375</v>
      </c>
      <c r="E626" s="66">
        <v>40420.375</v>
      </c>
      <c r="F626" s="65" t="s">
        <v>1044</v>
      </c>
    </row>
    <row r="627" spans="1:6">
      <c r="A627" s="65" t="s">
        <v>1044</v>
      </c>
      <c r="B627" s="65" t="s">
        <v>1150</v>
      </c>
      <c r="C627" s="65" t="s">
        <v>1138</v>
      </c>
      <c r="D627" s="66">
        <v>40420.375</v>
      </c>
      <c r="E627" s="66">
        <v>40421.375</v>
      </c>
      <c r="F627" s="65" t="s">
        <v>1044</v>
      </c>
    </row>
    <row r="628" spans="1:6">
      <c r="A628" s="65" t="s">
        <v>1044</v>
      </c>
      <c r="B628" s="65" t="s">
        <v>1155</v>
      </c>
      <c r="C628" s="65" t="s">
        <v>1138</v>
      </c>
      <c r="D628" s="66">
        <v>40421.375</v>
      </c>
      <c r="E628" s="66">
        <v>40422.375</v>
      </c>
      <c r="F628" s="65" t="s">
        <v>1044</v>
      </c>
    </row>
    <row r="629" spans="1:6">
      <c r="A629" s="65" t="s">
        <v>1044</v>
      </c>
      <c r="B629" s="65" t="s">
        <v>1151</v>
      </c>
      <c r="C629" s="65" t="s">
        <v>1138</v>
      </c>
      <c r="D629" s="66">
        <v>40422.375</v>
      </c>
      <c r="E629" s="66">
        <v>40423.375</v>
      </c>
      <c r="F629" s="65" t="s">
        <v>1044</v>
      </c>
    </row>
    <row r="630" spans="1:6">
      <c r="A630" s="65" t="s">
        <v>1044</v>
      </c>
      <c r="B630" s="65" t="s">
        <v>1153</v>
      </c>
      <c r="C630" s="65" t="s">
        <v>1138</v>
      </c>
      <c r="D630" s="66">
        <v>40423.375</v>
      </c>
      <c r="E630" s="66">
        <v>40424.375</v>
      </c>
      <c r="F630" s="65" t="s">
        <v>1044</v>
      </c>
    </row>
    <row r="631" spans="1:6">
      <c r="A631" s="65" t="s">
        <v>1044</v>
      </c>
      <c r="B631" s="65" t="s">
        <v>1156</v>
      </c>
      <c r="C631" s="65" t="s">
        <v>1107</v>
      </c>
      <c r="D631" s="66">
        <v>40435.375</v>
      </c>
      <c r="E631" s="66">
        <v>40443.375</v>
      </c>
      <c r="F631" s="65" t="s">
        <v>1044</v>
      </c>
    </row>
    <row r="632" spans="1:6">
      <c r="A632" s="65" t="s">
        <v>1044</v>
      </c>
      <c r="B632" s="65" t="s">
        <v>1146</v>
      </c>
      <c r="C632" s="65" t="s">
        <v>1056</v>
      </c>
      <c r="D632" s="66">
        <v>40435.375</v>
      </c>
      <c r="E632" s="66">
        <v>40439.375</v>
      </c>
      <c r="F632" s="65" t="s">
        <v>1044</v>
      </c>
    </row>
    <row r="633" spans="1:6">
      <c r="A633" s="65" t="s">
        <v>1044</v>
      </c>
      <c r="B633" s="65" t="s">
        <v>1157</v>
      </c>
      <c r="C633" s="65" t="s">
        <v>1056</v>
      </c>
      <c r="D633" s="66">
        <v>40439.375</v>
      </c>
      <c r="E633" s="66">
        <v>40443.375</v>
      </c>
      <c r="F633" s="65" t="s">
        <v>1044</v>
      </c>
    </row>
    <row r="634" spans="1:6">
      <c r="A634" s="65" t="s">
        <v>1044</v>
      </c>
      <c r="B634" s="65" t="s">
        <v>1158</v>
      </c>
      <c r="C634" s="65" t="s">
        <v>1056</v>
      </c>
      <c r="D634" s="66">
        <v>40439.375</v>
      </c>
      <c r="E634" s="66">
        <v>40443.375</v>
      </c>
      <c r="F634" s="65" t="s">
        <v>1044</v>
      </c>
    </row>
    <row r="635" spans="1:6">
      <c r="A635" s="65" t="s">
        <v>1044</v>
      </c>
      <c r="B635" s="65" t="s">
        <v>1159</v>
      </c>
      <c r="C635" s="65" t="s">
        <v>723</v>
      </c>
      <c r="D635" s="66">
        <v>40425.375</v>
      </c>
      <c r="E635" s="66">
        <v>40432.375</v>
      </c>
      <c r="F635" s="65" t="s">
        <v>1044</v>
      </c>
    </row>
    <row r="636" spans="1:6">
      <c r="A636" s="65" t="s">
        <v>1044</v>
      </c>
      <c r="B636" s="65" t="s">
        <v>1160</v>
      </c>
      <c r="C636" s="65" t="s">
        <v>723</v>
      </c>
      <c r="D636" s="66">
        <v>40425.375</v>
      </c>
      <c r="E636" s="66">
        <v>40432.375</v>
      </c>
      <c r="F636" s="65" t="s">
        <v>1044</v>
      </c>
    </row>
    <row r="637" spans="1:6">
      <c r="A637" s="65" t="s">
        <v>1044</v>
      </c>
      <c r="B637" s="65" t="s">
        <v>1208</v>
      </c>
      <c r="C637" s="65" t="s">
        <v>1209</v>
      </c>
      <c r="D637" s="66">
        <v>40362.375</v>
      </c>
      <c r="E637" s="66">
        <v>40519.375</v>
      </c>
      <c r="F637" s="65" t="s">
        <v>1044</v>
      </c>
    </row>
    <row r="638" spans="1:6">
      <c r="A638" s="65" t="s">
        <v>1044</v>
      </c>
      <c r="B638" s="65" t="s">
        <v>1210</v>
      </c>
      <c r="C638" s="65" t="s">
        <v>640</v>
      </c>
      <c r="D638" s="66">
        <v>40362.375</v>
      </c>
      <c r="E638" s="66">
        <v>40397.375</v>
      </c>
      <c r="F638" s="65" t="s">
        <v>1044</v>
      </c>
    </row>
    <row r="639" spans="1:6">
      <c r="A639" s="65" t="s">
        <v>1044</v>
      </c>
      <c r="B639" s="65" t="s">
        <v>1172</v>
      </c>
      <c r="C639" s="65" t="s">
        <v>609</v>
      </c>
      <c r="D639" s="66">
        <v>40397.375</v>
      </c>
      <c r="E639" s="66">
        <v>40397.375</v>
      </c>
      <c r="F639" s="65" t="s">
        <v>1044</v>
      </c>
    </row>
    <row r="640" spans="1:6">
      <c r="A640" s="65" t="s">
        <v>1044</v>
      </c>
      <c r="B640" s="65" t="s">
        <v>1169</v>
      </c>
      <c r="C640" s="65" t="s">
        <v>637</v>
      </c>
      <c r="D640" s="66">
        <v>40397.375</v>
      </c>
      <c r="E640" s="66">
        <v>40477.375</v>
      </c>
      <c r="F640" s="65" t="s">
        <v>1044</v>
      </c>
    </row>
    <row r="641" spans="1:6">
      <c r="A641" s="65" t="s">
        <v>1044</v>
      </c>
      <c r="B641" s="65" t="s">
        <v>1211</v>
      </c>
      <c r="C641" s="65" t="s">
        <v>1046</v>
      </c>
      <c r="D641" s="66">
        <v>40397.375</v>
      </c>
      <c r="E641" s="66">
        <v>40412.375</v>
      </c>
      <c r="F641" s="65" t="s">
        <v>1044</v>
      </c>
    </row>
    <row r="642" spans="1:6">
      <c r="A642" s="65" t="s">
        <v>1044</v>
      </c>
      <c r="B642" s="65" t="s">
        <v>1212</v>
      </c>
      <c r="C642" s="65" t="s">
        <v>1046</v>
      </c>
      <c r="D642" s="66">
        <v>40412.375</v>
      </c>
      <c r="E642" s="66">
        <v>40427.375</v>
      </c>
      <c r="F642" s="65" t="s">
        <v>1044</v>
      </c>
    </row>
    <row r="643" spans="1:6">
      <c r="A643" s="65" t="s">
        <v>1044</v>
      </c>
      <c r="B643" s="65" t="s">
        <v>1213</v>
      </c>
      <c r="C643" s="65" t="s">
        <v>954</v>
      </c>
      <c r="D643" s="66">
        <v>40427.375</v>
      </c>
      <c r="E643" s="66">
        <v>40452.375</v>
      </c>
      <c r="F643" s="65" t="s">
        <v>1044</v>
      </c>
    </row>
    <row r="644" spans="1:6">
      <c r="A644" s="65" t="s">
        <v>1044</v>
      </c>
      <c r="B644" s="65" t="s">
        <v>1214</v>
      </c>
      <c r="C644" s="65" t="s">
        <v>954</v>
      </c>
      <c r="D644" s="66">
        <v>40452.375</v>
      </c>
      <c r="E644" s="66">
        <v>40477.375</v>
      </c>
      <c r="F644" s="65" t="s">
        <v>1044</v>
      </c>
    </row>
    <row r="645" spans="1:6">
      <c r="A645" s="65" t="s">
        <v>1044</v>
      </c>
      <c r="B645" s="65" t="s">
        <v>1177</v>
      </c>
      <c r="C645" s="65" t="s">
        <v>836</v>
      </c>
      <c r="D645" s="66">
        <v>40477.375</v>
      </c>
      <c r="E645" s="66">
        <v>40519.375</v>
      </c>
      <c r="F645" s="65" t="s">
        <v>1044</v>
      </c>
    </row>
    <row r="646" spans="1:6">
      <c r="A646" s="65" t="s">
        <v>1044</v>
      </c>
      <c r="B646" s="65" t="s">
        <v>1178</v>
      </c>
      <c r="C646" s="65" t="s">
        <v>750</v>
      </c>
      <c r="D646" s="66">
        <v>40477.375</v>
      </c>
      <c r="E646" s="66">
        <v>40501.375</v>
      </c>
      <c r="F646" s="65" t="s">
        <v>1044</v>
      </c>
    </row>
    <row r="647" spans="1:6">
      <c r="A647" s="65" t="s">
        <v>1044</v>
      </c>
      <c r="B647" s="65" t="s">
        <v>1215</v>
      </c>
      <c r="C647" s="65" t="s">
        <v>1046</v>
      </c>
      <c r="D647" s="66">
        <v>40477.375</v>
      </c>
      <c r="E647" s="66">
        <v>40492.375</v>
      </c>
      <c r="F647" s="65" t="s">
        <v>1044</v>
      </c>
    </row>
    <row r="648" spans="1:6">
      <c r="A648" s="65" t="s">
        <v>1044</v>
      </c>
      <c r="B648" s="65" t="s">
        <v>1180</v>
      </c>
      <c r="C648" s="65" t="s">
        <v>1056</v>
      </c>
      <c r="D648" s="66">
        <v>40492.375</v>
      </c>
      <c r="E648" s="66">
        <v>40496.375</v>
      </c>
      <c r="F648" s="65" t="s">
        <v>1044</v>
      </c>
    </row>
    <row r="649" spans="1:6">
      <c r="A649" s="65" t="s">
        <v>1044</v>
      </c>
      <c r="B649" s="65" t="s">
        <v>1181</v>
      </c>
      <c r="C649" s="65" t="s">
        <v>1059</v>
      </c>
      <c r="D649" s="66">
        <v>40496.375</v>
      </c>
      <c r="E649" s="66">
        <v>40501.375</v>
      </c>
      <c r="F649" s="65" t="s">
        <v>1044</v>
      </c>
    </row>
    <row r="650" spans="1:6">
      <c r="A650" s="65" t="s">
        <v>1044</v>
      </c>
      <c r="B650" s="65" t="s">
        <v>1182</v>
      </c>
      <c r="C650" s="65" t="s">
        <v>750</v>
      </c>
      <c r="D650" s="66">
        <v>40477.375</v>
      </c>
      <c r="E650" s="66">
        <v>40501.375</v>
      </c>
      <c r="F650" s="65" t="s">
        <v>1044</v>
      </c>
    </row>
    <row r="651" spans="1:6">
      <c r="A651" s="65" t="s">
        <v>1044</v>
      </c>
      <c r="B651" s="65" t="s">
        <v>1183</v>
      </c>
      <c r="C651" s="65" t="s">
        <v>1111</v>
      </c>
      <c r="D651" s="66">
        <v>40477.375</v>
      </c>
      <c r="E651" s="66">
        <v>40487.375</v>
      </c>
      <c r="F651" s="65" t="s">
        <v>1044</v>
      </c>
    </row>
    <row r="652" spans="1:6">
      <c r="A652" s="65" t="s">
        <v>1044</v>
      </c>
      <c r="B652" s="65" t="s">
        <v>1184</v>
      </c>
      <c r="C652" s="65" t="s">
        <v>1111</v>
      </c>
      <c r="D652" s="66">
        <v>40477.375</v>
      </c>
      <c r="E652" s="66">
        <v>40487.375</v>
      </c>
      <c r="F652" s="65" t="s">
        <v>1044</v>
      </c>
    </row>
    <row r="653" spans="1:6">
      <c r="A653" s="65" t="s">
        <v>1044</v>
      </c>
      <c r="B653" s="65" t="s">
        <v>1185</v>
      </c>
      <c r="C653" s="65" t="s">
        <v>1059</v>
      </c>
      <c r="D653" s="66">
        <v>40477.375</v>
      </c>
      <c r="E653" s="66">
        <v>40482.375</v>
      </c>
      <c r="F653" s="65" t="s">
        <v>1044</v>
      </c>
    </row>
    <row r="654" spans="1:6">
      <c r="A654" s="65" t="s">
        <v>1044</v>
      </c>
      <c r="B654" s="65" t="s">
        <v>1186</v>
      </c>
      <c r="C654" s="65" t="s">
        <v>1107</v>
      </c>
      <c r="D654" s="66">
        <v>40487.375</v>
      </c>
      <c r="E654" s="66">
        <v>40495.375</v>
      </c>
      <c r="F654" s="65" t="s">
        <v>1044</v>
      </c>
    </row>
    <row r="655" spans="1:6">
      <c r="A655" s="65" t="s">
        <v>1044</v>
      </c>
      <c r="B655" s="65" t="s">
        <v>1187</v>
      </c>
      <c r="C655" s="65" t="s">
        <v>1056</v>
      </c>
      <c r="D655" s="66">
        <v>40495.375</v>
      </c>
      <c r="E655" s="66">
        <v>40499.375</v>
      </c>
      <c r="F655" s="65" t="s">
        <v>1044</v>
      </c>
    </row>
    <row r="656" spans="1:6">
      <c r="A656" s="65" t="s">
        <v>1044</v>
      </c>
      <c r="B656" s="65" t="s">
        <v>1188</v>
      </c>
      <c r="C656" s="65" t="s">
        <v>1143</v>
      </c>
      <c r="D656" s="66">
        <v>40499.375</v>
      </c>
      <c r="E656" s="66">
        <v>40501.375</v>
      </c>
      <c r="F656" s="65" t="s">
        <v>1044</v>
      </c>
    </row>
    <row r="657" spans="1:6">
      <c r="A657" s="65" t="s">
        <v>1044</v>
      </c>
      <c r="B657" s="65" t="s">
        <v>1189</v>
      </c>
      <c r="C657" s="65" t="s">
        <v>1143</v>
      </c>
      <c r="D657" s="66">
        <v>40499.375</v>
      </c>
      <c r="E657" s="66">
        <v>40501.375</v>
      </c>
      <c r="F657" s="65" t="s">
        <v>1044</v>
      </c>
    </row>
    <row r="658" spans="1:6">
      <c r="A658" s="65" t="s">
        <v>1044</v>
      </c>
      <c r="B658" s="65" t="s">
        <v>1190</v>
      </c>
      <c r="C658" s="65" t="s">
        <v>1056</v>
      </c>
      <c r="D658" s="66">
        <v>40501.375</v>
      </c>
      <c r="E658" s="66">
        <v>40505.375</v>
      </c>
      <c r="F658" s="65" t="s">
        <v>1044</v>
      </c>
    </row>
    <row r="659" spans="1:6">
      <c r="A659" s="65" t="s">
        <v>1044</v>
      </c>
      <c r="B659" s="65" t="s">
        <v>1191</v>
      </c>
      <c r="C659" s="65" t="s">
        <v>1056</v>
      </c>
      <c r="D659" s="66">
        <v>40501.375</v>
      </c>
      <c r="E659" s="66">
        <v>40505.375</v>
      </c>
      <c r="F659" s="65" t="s">
        <v>1044</v>
      </c>
    </row>
    <row r="660" spans="1:6">
      <c r="A660" s="65" t="s">
        <v>1044</v>
      </c>
      <c r="B660" s="65" t="s">
        <v>1192</v>
      </c>
      <c r="C660" s="65" t="s">
        <v>1048</v>
      </c>
      <c r="D660" s="66">
        <v>40501.375</v>
      </c>
      <c r="E660" s="66">
        <v>40504.375</v>
      </c>
      <c r="F660" s="65" t="s">
        <v>1044</v>
      </c>
    </row>
    <row r="661" spans="1:6">
      <c r="A661" s="65" t="s">
        <v>1044</v>
      </c>
      <c r="B661" s="65" t="s">
        <v>1193</v>
      </c>
      <c r="C661" s="65" t="s">
        <v>721</v>
      </c>
      <c r="D661" s="66">
        <v>40505.375</v>
      </c>
      <c r="E661" s="66">
        <v>40519.375</v>
      </c>
      <c r="F661" s="65" t="s">
        <v>1044</v>
      </c>
    </row>
    <row r="662" spans="1:6">
      <c r="A662" s="65" t="s">
        <v>1044</v>
      </c>
      <c r="B662" s="65" t="s">
        <v>1194</v>
      </c>
      <c r="C662" s="65" t="s">
        <v>1143</v>
      </c>
      <c r="D662" s="66">
        <v>40505.375</v>
      </c>
      <c r="E662" s="66">
        <v>40507.375</v>
      </c>
      <c r="F662" s="65" t="s">
        <v>1044</v>
      </c>
    </row>
    <row r="663" spans="1:6">
      <c r="A663" s="65" t="s">
        <v>1044</v>
      </c>
      <c r="B663" s="65" t="s">
        <v>1195</v>
      </c>
      <c r="C663" s="65" t="s">
        <v>1059</v>
      </c>
      <c r="D663" s="66">
        <v>40507.375</v>
      </c>
      <c r="E663" s="66">
        <v>40512.375</v>
      </c>
      <c r="F663" s="65" t="s">
        <v>1044</v>
      </c>
    </row>
    <row r="664" spans="1:6">
      <c r="A664" s="65" t="s">
        <v>1044</v>
      </c>
      <c r="B664" s="65" t="s">
        <v>1196</v>
      </c>
      <c r="C664" s="65" t="s">
        <v>723</v>
      </c>
      <c r="D664" s="66">
        <v>40512.375</v>
      </c>
      <c r="E664" s="66">
        <v>40519.375</v>
      </c>
      <c r="F664" s="65" t="s">
        <v>1044</v>
      </c>
    </row>
    <row r="665" spans="1:6">
      <c r="A665" s="65" t="s">
        <v>1044</v>
      </c>
      <c r="B665" s="65" t="s">
        <v>1197</v>
      </c>
      <c r="C665" s="65" t="s">
        <v>1048</v>
      </c>
      <c r="D665" s="66">
        <v>40516.375</v>
      </c>
      <c r="E665" s="66">
        <v>40519.375</v>
      </c>
      <c r="F665" s="65" t="s">
        <v>1044</v>
      </c>
    </row>
    <row r="666" spans="1:6">
      <c r="A666" s="65" t="s">
        <v>1044</v>
      </c>
      <c r="B666" s="65" t="s">
        <v>1200</v>
      </c>
      <c r="C666" s="65" t="s">
        <v>640</v>
      </c>
      <c r="D666" s="66">
        <v>40484.375</v>
      </c>
      <c r="E666" s="66">
        <v>40519.375</v>
      </c>
      <c r="F666" s="65" t="s">
        <v>1044</v>
      </c>
    </row>
    <row r="667" spans="1:6">
      <c r="A667" s="65" t="s">
        <v>1044</v>
      </c>
      <c r="B667" s="65" t="s">
        <v>1201</v>
      </c>
      <c r="C667" s="65" t="s">
        <v>609</v>
      </c>
      <c r="D667" s="66">
        <v>40519.375</v>
      </c>
      <c r="E667" s="66">
        <v>40519.375</v>
      </c>
      <c r="F667" s="65" t="s">
        <v>1044</v>
      </c>
    </row>
    <row r="668" spans="1:6">
      <c r="A668" s="65" t="s">
        <v>1044</v>
      </c>
      <c r="B668" s="65" t="s">
        <v>1202</v>
      </c>
      <c r="C668" s="65" t="s">
        <v>1111</v>
      </c>
      <c r="D668" s="66">
        <v>40509.375</v>
      </c>
      <c r="E668" s="66">
        <v>40519.375</v>
      </c>
      <c r="F668" s="65" t="s">
        <v>1044</v>
      </c>
    </row>
    <row r="669" spans="1:6">
      <c r="A669" s="65" t="s">
        <v>1044</v>
      </c>
      <c r="B669" s="65" t="s">
        <v>1216</v>
      </c>
      <c r="C669" s="65" t="s">
        <v>640</v>
      </c>
      <c r="D669" s="66">
        <v>40519.375</v>
      </c>
      <c r="E669" s="66">
        <v>40554.375</v>
      </c>
      <c r="F669" s="65" t="s">
        <v>1044</v>
      </c>
    </row>
    <row r="670" spans="1:6">
      <c r="A670" s="65" t="s">
        <v>1044</v>
      </c>
      <c r="B670" s="65" t="s">
        <v>1217</v>
      </c>
      <c r="C670" s="65" t="s">
        <v>640</v>
      </c>
      <c r="D670" s="66">
        <v>40519.375</v>
      </c>
      <c r="E670" s="66">
        <v>40554.375</v>
      </c>
      <c r="F670" s="65" t="s">
        <v>1044</v>
      </c>
    </row>
    <row r="671" spans="1:6">
      <c r="A671" s="65" t="s">
        <v>1044</v>
      </c>
      <c r="B671" s="65" t="s">
        <v>1203</v>
      </c>
      <c r="C671" s="65" t="s">
        <v>640</v>
      </c>
      <c r="D671" s="66">
        <v>40519.375</v>
      </c>
      <c r="E671" s="66">
        <v>40554.375</v>
      </c>
      <c r="F671" s="65" t="s">
        <v>1044</v>
      </c>
    </row>
    <row r="672" spans="1:6">
      <c r="A672" s="65" t="s">
        <v>1044</v>
      </c>
      <c r="B672" s="65" t="s">
        <v>1218</v>
      </c>
      <c r="C672" s="65" t="s">
        <v>609</v>
      </c>
      <c r="D672" s="66">
        <v>40554.375</v>
      </c>
      <c r="E672" s="66">
        <v>40554.375</v>
      </c>
      <c r="F672" s="65" t="s">
        <v>1044</v>
      </c>
    </row>
    <row r="673" spans="1:6">
      <c r="A673" s="65" t="s">
        <v>1044</v>
      </c>
      <c r="B673" s="65" t="s">
        <v>1219</v>
      </c>
      <c r="C673" s="65" t="s">
        <v>609</v>
      </c>
      <c r="D673" s="66">
        <v>40602.375</v>
      </c>
      <c r="E673" s="66">
        <v>40602.375</v>
      </c>
      <c r="F673" s="65" t="s">
        <v>1044</v>
      </c>
    </row>
    <row r="674" spans="1:6">
      <c r="A674" s="65" t="s">
        <v>1044</v>
      </c>
      <c r="B674" s="65" t="s">
        <v>1220</v>
      </c>
      <c r="C674" s="65" t="s">
        <v>609</v>
      </c>
      <c r="D674" s="66">
        <v>40364.375</v>
      </c>
      <c r="E674" s="66">
        <v>40364.375</v>
      </c>
      <c r="F674" s="65" t="s">
        <v>1044</v>
      </c>
    </row>
    <row r="675" spans="1:6">
      <c r="A675" s="65"/>
      <c r="B675" s="65" t="s">
        <v>613</v>
      </c>
      <c r="C675" s="65" t="s">
        <v>609</v>
      </c>
      <c r="D675" s="66">
        <v>39566.354166666664</v>
      </c>
      <c r="E675" s="66">
        <v>39566.354166666664</v>
      </c>
      <c r="F675" s="65"/>
    </row>
    <row r="676" spans="1:6">
      <c r="A676" s="65"/>
      <c r="B676" s="65" t="s">
        <v>615</v>
      </c>
      <c r="C676" s="65" t="s">
        <v>609</v>
      </c>
      <c r="D676" s="66">
        <v>39814.375</v>
      </c>
      <c r="E676" s="66">
        <v>39814.375</v>
      </c>
      <c r="F676" s="65"/>
    </row>
    <row r="677" spans="1:6">
      <c r="A677" s="65"/>
      <c r="B677" s="65" t="s">
        <v>617</v>
      </c>
      <c r="C677" s="65" t="s">
        <v>609</v>
      </c>
      <c r="D677" s="66">
        <v>40179.375</v>
      </c>
      <c r="E677" s="66">
        <v>40179.375</v>
      </c>
      <c r="F677" s="65"/>
    </row>
    <row r="678" spans="1:6">
      <c r="A678" s="65"/>
      <c r="B678" s="65" t="s">
        <v>618</v>
      </c>
      <c r="C678" s="65" t="s">
        <v>609</v>
      </c>
      <c r="D678" s="66">
        <v>40544.375</v>
      </c>
      <c r="E678" s="66">
        <v>40544.375</v>
      </c>
      <c r="F678" s="65"/>
    </row>
  </sheetData>
  <phoneticPr fontId="2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T361"/>
  <sheetViews>
    <sheetView workbookViewId="0">
      <selection activeCell="L10" sqref="L10"/>
    </sheetView>
  </sheetViews>
  <sheetFormatPr baseColWidth="10" defaultColWidth="11.42578125" defaultRowHeight="11.25" outlineLevelCol="1"/>
  <cols>
    <col min="1" max="1" width="0.7109375" style="68" customWidth="1"/>
    <col min="2" max="2" width="2.42578125" style="68" customWidth="1"/>
    <col min="3" max="3" width="6" style="68" bestFit="1" customWidth="1"/>
    <col min="4" max="4" width="10.7109375" style="68" bestFit="1" customWidth="1"/>
    <col min="5" max="5" width="29.7109375" style="68" customWidth="1"/>
    <col min="6" max="6" width="5.85546875" style="68" customWidth="1"/>
    <col min="7" max="8" width="11.28515625" style="68" customWidth="1"/>
    <col min="9" max="9" width="8.7109375" style="68" customWidth="1"/>
    <col min="10" max="10" width="10" style="68" customWidth="1"/>
    <col min="11" max="11" width="9.28515625" style="68" customWidth="1"/>
    <col min="12" max="13" width="9.85546875" style="68" customWidth="1"/>
    <col min="14" max="15" width="9" style="68" customWidth="1"/>
    <col min="16" max="16" width="10" style="68" customWidth="1"/>
    <col min="17" max="17" width="10" style="69" customWidth="1"/>
    <col min="18" max="18" width="9.7109375" style="68" customWidth="1"/>
    <col min="19" max="19" width="2.42578125" style="68" customWidth="1"/>
    <col min="20" max="20" width="2.140625" style="68" customWidth="1"/>
    <col min="21" max="21" width="2.28515625" style="68" hidden="1" customWidth="1"/>
    <col min="22" max="22" width="4.7109375" style="68" customWidth="1"/>
    <col min="23" max="23" width="2.7109375" style="68" customWidth="1"/>
    <col min="24" max="24" width="3.7109375" style="68" customWidth="1"/>
    <col min="25" max="29" width="4.7109375" style="68" customWidth="1"/>
    <col min="30" max="30" width="6.140625" style="68" customWidth="1"/>
    <col min="31" max="32" width="4.7109375" style="68" customWidth="1"/>
    <col min="33" max="33" width="5.7109375" style="68" customWidth="1"/>
    <col min="34" max="35" width="4.7109375" style="68" customWidth="1"/>
    <col min="36" max="36" width="5.85546875" style="68" customWidth="1"/>
    <col min="37" max="43" width="4.7109375" style="68" customWidth="1"/>
    <col min="44" max="44" width="5.7109375" style="68" customWidth="1"/>
    <col min="45" max="49" width="4.7109375" style="68" customWidth="1"/>
    <col min="50" max="50" width="6.140625" style="68" customWidth="1"/>
    <col min="51" max="60" width="4.7109375" style="68" customWidth="1"/>
    <col min="61" max="61" width="6.140625" style="68" customWidth="1"/>
    <col min="62" max="69" width="4.7109375" style="68" customWidth="1"/>
    <col min="70" max="75" width="4.7109375" style="68" hidden="1" customWidth="1" outlineLevel="1"/>
    <col min="76" max="76" width="4.7109375" style="68" customWidth="1" collapsed="1"/>
    <col min="77" max="77" width="4.7109375" style="68" hidden="1" customWidth="1"/>
    <col min="78" max="85" width="4.7109375" style="68" customWidth="1"/>
    <col min="86" max="86" width="6.42578125" style="68" customWidth="1"/>
    <col min="87" max="91" width="4.7109375" style="68" customWidth="1"/>
    <col min="92" max="92" width="6.28515625" style="68" customWidth="1"/>
    <col min="93" max="102" width="4.7109375" style="68" customWidth="1"/>
    <col min="103" max="103" width="6.7109375" style="68" customWidth="1"/>
    <col min="104" max="105" width="4.7109375" style="68" customWidth="1"/>
    <col min="106" max="106" width="6.140625" style="68" customWidth="1"/>
    <col min="107" max="116" width="4.7109375" style="68" customWidth="1"/>
    <col min="117" max="117" width="6.140625" style="68" customWidth="1"/>
    <col min="118" max="119" width="4.7109375" style="68" customWidth="1"/>
    <col min="120" max="120" width="6" style="68" customWidth="1"/>
    <col min="121" max="126" width="4.7109375" style="68" customWidth="1"/>
    <col min="127" max="133" width="4.7109375" style="68" hidden="1" customWidth="1" outlineLevel="1"/>
    <col min="134" max="134" width="4.7109375" style="68" customWidth="1" collapsed="1"/>
    <col min="135" max="140" width="4.7109375" style="68" customWidth="1"/>
    <col min="141" max="147" width="4.7109375" style="68" hidden="1" customWidth="1" outlineLevel="1"/>
    <col min="148" max="148" width="4.7109375" style="68" customWidth="1" collapsed="1"/>
    <col min="149" max="155" width="4.7109375" style="68" customWidth="1"/>
    <col min="156" max="161" width="4.7109375" style="68" hidden="1" customWidth="1" outlineLevel="1"/>
    <col min="162" max="162" width="4.7109375" style="68" customWidth="1" collapsed="1"/>
    <col min="163" max="168" width="4.7109375" style="68" customWidth="1"/>
    <col min="169" max="175" width="4.7109375" style="68" hidden="1" customWidth="1" outlineLevel="1"/>
    <col min="176" max="176" width="4.7109375" style="68" customWidth="1" collapsed="1"/>
    <col min="177" max="181" width="4.7109375" style="68" customWidth="1"/>
    <col min="182" max="193" width="3.5703125" style="68" customWidth="1"/>
    <col min="194" max="195" width="3.5703125" style="70" customWidth="1"/>
    <col min="196" max="202" width="4.7109375" style="68" customWidth="1"/>
    <col min="203" max="16384" width="11.42578125" style="68"/>
  </cols>
  <sheetData>
    <row r="1" spans="2:202" ht="12" thickBot="1"/>
    <row r="2" spans="2:202" ht="12.75" thickTop="1" thickBot="1">
      <c r="B2" s="71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3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72"/>
      <c r="AO2" s="72"/>
      <c r="AP2" s="72"/>
      <c r="AQ2" s="72"/>
      <c r="AR2" s="72"/>
      <c r="AS2" s="72"/>
      <c r="AT2" s="72"/>
      <c r="AU2" s="72"/>
      <c r="AV2" s="72"/>
      <c r="AW2" s="72"/>
      <c r="AX2" s="72"/>
      <c r="AY2" s="72"/>
      <c r="AZ2" s="72"/>
      <c r="BA2" s="72"/>
      <c r="BB2" s="72"/>
      <c r="BC2" s="72"/>
      <c r="BD2" s="72"/>
      <c r="BE2" s="72"/>
      <c r="BF2" s="72"/>
      <c r="BG2" s="72"/>
      <c r="BH2" s="72"/>
      <c r="BI2" s="72"/>
      <c r="BJ2" s="72"/>
      <c r="BK2" s="72"/>
      <c r="BL2" s="72"/>
      <c r="BM2" s="72"/>
      <c r="BN2" s="72"/>
      <c r="BO2" s="72"/>
      <c r="BP2" s="72"/>
      <c r="BQ2" s="72"/>
      <c r="BR2" s="72"/>
      <c r="BS2" s="72"/>
      <c r="BT2" s="72"/>
      <c r="BU2" s="72"/>
      <c r="BV2" s="72"/>
      <c r="BW2" s="72"/>
      <c r="BX2" s="72"/>
      <c r="BY2" s="72"/>
      <c r="BZ2" s="72"/>
      <c r="CA2" s="72"/>
      <c r="CB2" s="72"/>
      <c r="CC2" s="72"/>
      <c r="CD2" s="72"/>
      <c r="CE2" s="72"/>
      <c r="CF2" s="72"/>
      <c r="CG2" s="72"/>
      <c r="CH2" s="72"/>
      <c r="CI2" s="72"/>
      <c r="CJ2" s="72"/>
      <c r="CK2" s="72"/>
      <c r="CL2" s="72"/>
      <c r="CM2" s="72"/>
      <c r="CN2" s="72"/>
      <c r="CO2" s="72"/>
      <c r="CP2" s="72"/>
      <c r="CQ2" s="72"/>
      <c r="CR2" s="72"/>
      <c r="CS2" s="72"/>
      <c r="CT2" s="72"/>
      <c r="CU2" s="72"/>
      <c r="CV2" s="72"/>
      <c r="CW2" s="72"/>
      <c r="CX2" s="72"/>
      <c r="CY2" s="72"/>
      <c r="CZ2" s="72"/>
      <c r="DA2" s="72"/>
      <c r="DB2" s="72"/>
      <c r="DC2" s="72"/>
      <c r="DD2" s="72"/>
      <c r="DE2" s="72"/>
      <c r="DF2" s="72"/>
      <c r="DG2" s="72"/>
      <c r="DH2" s="72"/>
      <c r="DI2" s="72"/>
      <c r="DJ2" s="72"/>
      <c r="DK2" s="72"/>
      <c r="DL2" s="72"/>
      <c r="DM2" s="72"/>
      <c r="DN2" s="72"/>
      <c r="DO2" s="72"/>
      <c r="DP2" s="72"/>
      <c r="DQ2" s="72"/>
      <c r="DR2" s="72"/>
      <c r="DS2" s="72"/>
      <c r="DT2" s="72"/>
      <c r="DU2" s="72"/>
      <c r="DV2" s="72"/>
      <c r="DW2" s="72"/>
      <c r="DX2" s="72"/>
      <c r="DY2" s="72"/>
      <c r="DZ2" s="72"/>
      <c r="EA2" s="72"/>
      <c r="EB2" s="72"/>
      <c r="EC2" s="72"/>
      <c r="ED2" s="72"/>
      <c r="EE2" s="72"/>
      <c r="EF2" s="72"/>
      <c r="EG2" s="72"/>
      <c r="EH2" s="72"/>
      <c r="EI2" s="72"/>
      <c r="EJ2" s="72"/>
      <c r="EK2" s="72"/>
      <c r="EL2" s="72"/>
      <c r="EM2" s="72"/>
      <c r="EN2" s="72"/>
      <c r="EO2" s="72"/>
      <c r="EP2" s="72"/>
      <c r="EQ2" s="72"/>
      <c r="ER2" s="72"/>
      <c r="ES2" s="72"/>
      <c r="ET2" s="72"/>
      <c r="EU2" s="72"/>
      <c r="EV2" s="72"/>
      <c r="EW2" s="72"/>
      <c r="EX2" s="72"/>
      <c r="EY2" s="72"/>
      <c r="EZ2" s="72"/>
      <c r="FA2" s="72"/>
      <c r="FB2" s="72"/>
      <c r="FC2" s="72"/>
      <c r="FD2" s="72"/>
      <c r="FE2" s="72"/>
      <c r="FF2" s="72"/>
      <c r="FG2" s="72"/>
      <c r="FH2" s="72"/>
      <c r="FI2" s="72"/>
      <c r="FJ2" s="72"/>
      <c r="FK2" s="72"/>
      <c r="FL2" s="72"/>
      <c r="FM2" s="72"/>
      <c r="FN2" s="72"/>
      <c r="FO2" s="72"/>
      <c r="FP2" s="72"/>
      <c r="FQ2" s="72"/>
      <c r="FR2" s="72"/>
      <c r="FS2" s="72"/>
      <c r="FT2" s="72"/>
      <c r="FU2" s="72"/>
      <c r="FV2" s="72"/>
      <c r="FW2" s="72"/>
      <c r="FX2" s="72"/>
      <c r="FY2" s="72"/>
      <c r="FZ2" s="72"/>
      <c r="GA2" s="72"/>
      <c r="GB2" s="72"/>
      <c r="GC2" s="72"/>
      <c r="GD2" s="72"/>
      <c r="GE2" s="72"/>
      <c r="GF2" s="72"/>
      <c r="GG2" s="72"/>
      <c r="GH2" s="72"/>
      <c r="GI2" s="72"/>
      <c r="GJ2" s="72"/>
      <c r="GK2" s="72"/>
      <c r="GL2" s="74"/>
      <c r="GM2" s="74"/>
      <c r="GN2" s="72"/>
      <c r="GO2" s="72"/>
      <c r="GP2" s="72"/>
      <c r="GQ2" s="72"/>
      <c r="GR2" s="72"/>
      <c r="GS2" s="72"/>
      <c r="GT2" s="75"/>
    </row>
    <row r="3" spans="2:202" ht="33" customHeight="1" thickBot="1">
      <c r="B3" s="76"/>
      <c r="C3" s="465" t="s">
        <v>1221</v>
      </c>
      <c r="D3" s="466"/>
      <c r="E3" s="466"/>
      <c r="F3" s="466"/>
      <c r="G3" s="466"/>
      <c r="H3" s="466"/>
      <c r="I3" s="466"/>
      <c r="J3" s="466"/>
      <c r="K3" s="466"/>
      <c r="L3" s="466"/>
      <c r="M3" s="466"/>
      <c r="N3" s="467"/>
      <c r="O3" s="474" t="s">
        <v>1222</v>
      </c>
      <c r="P3" s="440"/>
      <c r="Q3" s="439" t="s">
        <v>1223</v>
      </c>
      <c r="R3" s="475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/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/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/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/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/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 s="77"/>
      <c r="GE3" s="77"/>
      <c r="GF3" s="77"/>
      <c r="GG3" s="77"/>
      <c r="GH3" s="77"/>
      <c r="GI3" s="77"/>
      <c r="GJ3" s="77"/>
      <c r="GK3" s="77"/>
      <c r="GL3" s="78"/>
      <c r="GM3" s="78"/>
      <c r="GN3" s="77"/>
      <c r="GO3" s="77"/>
      <c r="GP3" s="77"/>
      <c r="GQ3" s="77"/>
      <c r="GR3" s="77"/>
      <c r="GS3" s="77"/>
      <c r="GT3" s="79"/>
    </row>
    <row r="4" spans="2:202" ht="15" customHeight="1" thickTop="1">
      <c r="B4" s="76"/>
      <c r="C4" s="468"/>
      <c r="D4" s="469"/>
      <c r="E4" s="469"/>
      <c r="F4" s="469"/>
      <c r="G4" s="469"/>
      <c r="H4" s="469"/>
      <c r="I4" s="469"/>
      <c r="J4" s="469"/>
      <c r="K4" s="469"/>
      <c r="L4" s="469"/>
      <c r="M4" s="469"/>
      <c r="N4" s="470"/>
      <c r="O4" s="476">
        <f>+SUMPRODUCT(L9:L19,$I$9:$I$19)*31%+SUMPRODUCT(L20:L64,$I$20:$I$64)*69%</f>
        <v>0.82775931353937438</v>
      </c>
      <c r="P4" s="477"/>
      <c r="Q4" s="480">
        <f>+SUMPRODUCT(P9:P19,$I$9:$I$19)*31%+SUMPRODUCT(P20:P64,$I$20:$I$64)*69%</f>
        <v>0.85327408571428565</v>
      </c>
      <c r="R4" s="481"/>
      <c r="S4" s="77"/>
      <c r="T4" s="71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72"/>
      <c r="DB4" s="72"/>
      <c r="DC4" s="72"/>
      <c r="DD4" s="72"/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  <c r="DP4" s="72"/>
      <c r="DQ4" s="72"/>
      <c r="DR4" s="72"/>
      <c r="DS4" s="72"/>
      <c r="DT4" s="72"/>
      <c r="DU4" s="72"/>
      <c r="DV4" s="72"/>
      <c r="DW4" s="72"/>
      <c r="DX4" s="72"/>
      <c r="DY4" s="72"/>
      <c r="DZ4" s="72"/>
      <c r="EA4" s="72"/>
      <c r="EB4" s="72"/>
      <c r="EC4" s="72"/>
      <c r="ED4" s="72"/>
      <c r="EE4" s="72"/>
      <c r="EF4" s="72"/>
      <c r="EG4" s="72"/>
      <c r="EH4" s="72"/>
      <c r="EI4" s="72"/>
      <c r="EJ4" s="72"/>
      <c r="EK4" s="72"/>
      <c r="EL4" s="72"/>
      <c r="EM4" s="72"/>
      <c r="EN4" s="72"/>
      <c r="EO4" s="72"/>
      <c r="EP4" s="72"/>
      <c r="EQ4" s="72"/>
      <c r="ER4" s="72"/>
      <c r="ES4" s="72"/>
      <c r="ET4" s="72"/>
      <c r="EU4" s="72"/>
      <c r="EV4" s="72"/>
      <c r="EW4" s="72"/>
      <c r="EX4" s="72"/>
      <c r="EY4" s="72"/>
      <c r="EZ4" s="72"/>
      <c r="FA4" s="72"/>
      <c r="FB4" s="72"/>
      <c r="FC4" s="72"/>
      <c r="FD4" s="72"/>
      <c r="FE4" s="72"/>
      <c r="FF4" s="72"/>
      <c r="FG4" s="72"/>
      <c r="FH4" s="72"/>
      <c r="FI4" s="72"/>
      <c r="FJ4" s="72"/>
      <c r="FK4" s="72"/>
      <c r="FL4" s="72"/>
      <c r="FM4" s="72"/>
      <c r="FN4" s="72"/>
      <c r="FO4" s="72"/>
      <c r="FP4" s="72"/>
      <c r="FQ4" s="72"/>
      <c r="FR4" s="72"/>
      <c r="FS4" s="72"/>
      <c r="FT4" s="72"/>
      <c r="FU4" s="72"/>
      <c r="FV4" s="72"/>
      <c r="FW4" s="72"/>
      <c r="FX4" s="72"/>
      <c r="FY4" s="72"/>
      <c r="FZ4" s="72"/>
      <c r="GA4" s="72"/>
      <c r="GB4" s="72"/>
      <c r="GC4" s="72"/>
      <c r="GD4" s="72"/>
      <c r="GE4" s="72"/>
      <c r="GF4" s="72"/>
      <c r="GG4" s="72"/>
      <c r="GH4" s="72"/>
      <c r="GI4" s="72"/>
      <c r="GJ4" s="72"/>
      <c r="GK4" s="72"/>
      <c r="GL4" s="74"/>
      <c r="GM4" s="74"/>
      <c r="GN4" s="72"/>
      <c r="GO4" s="72"/>
      <c r="GP4" s="72"/>
      <c r="GQ4" s="72"/>
      <c r="GR4" s="75"/>
      <c r="GS4" s="77"/>
      <c r="GT4" s="79"/>
    </row>
    <row r="5" spans="2:202" ht="26.25" customHeight="1" thickBot="1">
      <c r="B5" s="76"/>
      <c r="C5" s="471"/>
      <c r="D5" s="472"/>
      <c r="E5" s="472"/>
      <c r="F5" s="472"/>
      <c r="G5" s="472"/>
      <c r="H5" s="472"/>
      <c r="I5" s="472"/>
      <c r="J5" s="472"/>
      <c r="K5" s="472"/>
      <c r="L5" s="472"/>
      <c r="M5" s="472"/>
      <c r="N5" s="473"/>
      <c r="O5" s="478"/>
      <c r="P5" s="479"/>
      <c r="Q5" s="482"/>
      <c r="R5" s="483"/>
      <c r="S5" s="77"/>
      <c r="T5" s="76"/>
      <c r="U5" s="77"/>
      <c r="V5" s="484" t="s">
        <v>1224</v>
      </c>
      <c r="W5" s="485"/>
      <c r="X5" s="486"/>
      <c r="Y5" s="448">
        <v>40183</v>
      </c>
      <c r="Z5" s="449"/>
      <c r="AA5" s="450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77"/>
      <c r="DT5" s="77"/>
      <c r="DU5" s="77"/>
      <c r="DV5" s="77"/>
      <c r="DW5" s="77"/>
      <c r="DX5" s="77"/>
      <c r="DY5" s="77"/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/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  <c r="FL5" s="77"/>
      <c r="FM5" s="77"/>
      <c r="FN5" s="77"/>
      <c r="FO5" s="77"/>
      <c r="FP5" s="77"/>
      <c r="FQ5" s="77"/>
      <c r="FR5" s="77"/>
      <c r="FS5" s="77"/>
      <c r="FT5" s="77"/>
      <c r="FU5" s="77"/>
      <c r="FV5" s="77"/>
      <c r="FW5" s="77"/>
      <c r="FX5" s="77"/>
      <c r="FY5" s="77"/>
      <c r="FZ5" s="77"/>
      <c r="GA5" s="77"/>
      <c r="GB5" s="77"/>
      <c r="GC5" s="77"/>
      <c r="GD5" s="77"/>
      <c r="GE5" s="77"/>
      <c r="GF5" s="77"/>
      <c r="GG5" s="77"/>
      <c r="GH5" s="77"/>
      <c r="GI5" s="77"/>
      <c r="GJ5" s="77"/>
      <c r="GK5" s="77"/>
      <c r="GL5" s="78"/>
      <c r="GM5" s="78"/>
      <c r="GN5" s="77"/>
      <c r="GO5" s="77"/>
      <c r="GP5" s="77"/>
      <c r="GQ5" s="77"/>
      <c r="GR5" s="79"/>
      <c r="GS5" s="77"/>
      <c r="GT5" s="79"/>
    </row>
    <row r="6" spans="2:202" ht="23.25" customHeight="1" thickBot="1">
      <c r="B6" s="76"/>
      <c r="C6" s="451" t="s">
        <v>1225</v>
      </c>
      <c r="D6" s="452"/>
      <c r="E6" s="452"/>
      <c r="F6" s="452"/>
      <c r="G6" s="452"/>
      <c r="H6" s="452"/>
      <c r="I6" s="452"/>
      <c r="J6" s="452"/>
      <c r="K6" s="452"/>
      <c r="L6" s="453"/>
      <c r="M6" s="452"/>
      <c r="N6" s="452"/>
      <c r="O6" s="452"/>
      <c r="P6" s="452"/>
      <c r="Q6" s="452"/>
      <c r="R6" s="454"/>
      <c r="S6" s="77"/>
      <c r="T6" s="76"/>
      <c r="U6" s="77"/>
      <c r="V6" s="80"/>
      <c r="W6" s="80"/>
      <c r="X6" s="80"/>
      <c r="Y6" s="80"/>
      <c r="Z6" s="80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77"/>
      <c r="CA6" s="77"/>
      <c r="CB6" s="77"/>
      <c r="CC6" s="77"/>
      <c r="CD6" s="77"/>
      <c r="CE6" s="77"/>
      <c r="CF6" s="77"/>
      <c r="CG6" s="77"/>
      <c r="CH6" s="77"/>
      <c r="CI6" s="77"/>
      <c r="CJ6" s="77"/>
      <c r="CK6" s="77"/>
      <c r="CL6" s="77"/>
      <c r="CM6" s="77"/>
      <c r="CN6" s="77"/>
      <c r="CO6" s="77"/>
      <c r="CP6" s="77"/>
      <c r="CQ6" s="77"/>
      <c r="CR6" s="77"/>
      <c r="CS6" s="77"/>
      <c r="CT6" s="77"/>
      <c r="CU6" s="77"/>
      <c r="CV6" s="77"/>
      <c r="CW6" s="77"/>
      <c r="CX6" s="77"/>
      <c r="CY6" s="77"/>
      <c r="CZ6" s="77"/>
      <c r="DA6" s="77"/>
      <c r="DB6" s="77"/>
      <c r="DC6" s="77"/>
      <c r="DD6" s="77"/>
      <c r="DE6" s="77"/>
      <c r="DF6" s="77"/>
      <c r="DG6" s="77"/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  <c r="DS6" s="77"/>
      <c r="DT6" s="77"/>
      <c r="DU6" s="77"/>
      <c r="DV6" s="77"/>
      <c r="DW6" s="77"/>
      <c r="DX6" s="77"/>
      <c r="DY6" s="77"/>
      <c r="DZ6" s="77"/>
      <c r="EA6" s="77"/>
      <c r="EB6" s="77"/>
      <c r="EC6" s="77"/>
      <c r="ED6" s="77"/>
      <c r="EE6" s="77"/>
      <c r="EF6" s="77"/>
      <c r="EG6" s="77"/>
      <c r="EH6" s="77"/>
      <c r="EI6" s="77"/>
      <c r="EJ6" s="77"/>
      <c r="EK6" s="77"/>
      <c r="EL6" s="77"/>
      <c r="EM6" s="77"/>
      <c r="EN6" s="77"/>
      <c r="EO6" s="77"/>
      <c r="EP6" s="77"/>
      <c r="EQ6" s="77"/>
      <c r="ER6" s="77"/>
      <c r="ES6" s="77"/>
      <c r="ET6" s="77"/>
      <c r="EU6" s="77"/>
      <c r="EV6" s="77"/>
      <c r="EW6" s="77"/>
      <c r="EX6" s="77"/>
      <c r="EY6" s="77"/>
      <c r="EZ6" s="77"/>
      <c r="FA6" s="77"/>
      <c r="FB6" s="77"/>
      <c r="FC6" s="77"/>
      <c r="FD6" s="77"/>
      <c r="FE6" s="77"/>
      <c r="FF6" s="77"/>
      <c r="FG6" s="77"/>
      <c r="FH6" s="77"/>
      <c r="FI6" s="77"/>
      <c r="FJ6" s="77"/>
      <c r="FK6" s="77"/>
      <c r="FL6" s="77"/>
      <c r="FM6" s="77"/>
      <c r="FN6" s="77"/>
      <c r="FO6" s="77"/>
      <c r="FP6" s="77"/>
      <c r="FQ6" s="77"/>
      <c r="FR6" s="77"/>
      <c r="FS6" s="77"/>
      <c r="FT6" s="77"/>
      <c r="FU6" s="77"/>
      <c r="FV6" s="77"/>
      <c r="FW6" s="77"/>
      <c r="FX6" s="77"/>
      <c r="FY6" s="77"/>
      <c r="FZ6" s="77"/>
      <c r="GA6" s="77"/>
      <c r="GB6" s="77"/>
      <c r="GC6" s="77"/>
      <c r="GD6" s="77"/>
      <c r="GE6" s="77"/>
      <c r="GF6" s="77"/>
      <c r="GG6" s="77"/>
      <c r="GH6" s="77"/>
      <c r="GI6" s="77"/>
      <c r="GJ6" s="77"/>
      <c r="GK6" s="77"/>
      <c r="GL6" s="78"/>
      <c r="GM6" s="78"/>
      <c r="GN6" s="77"/>
      <c r="GO6" s="77"/>
      <c r="GP6" s="77"/>
      <c r="GQ6" s="77"/>
      <c r="GR6" s="79"/>
      <c r="GS6" s="77"/>
      <c r="GT6" s="79"/>
    </row>
    <row r="7" spans="2:202" ht="33.75" customHeight="1">
      <c r="B7" s="76"/>
      <c r="C7" s="455" t="s">
        <v>1226</v>
      </c>
      <c r="D7" s="457" t="s">
        <v>1227</v>
      </c>
      <c r="E7" s="457" t="s">
        <v>1228</v>
      </c>
      <c r="F7" s="457" t="s">
        <v>1229</v>
      </c>
      <c r="G7" s="459" t="s">
        <v>1230</v>
      </c>
      <c r="H7" s="460"/>
      <c r="I7" s="461" t="s">
        <v>1231</v>
      </c>
      <c r="J7" s="463" t="s">
        <v>1232</v>
      </c>
      <c r="K7" s="441" t="s">
        <v>1233</v>
      </c>
      <c r="L7" s="439" t="s">
        <v>1234</v>
      </c>
      <c r="M7" s="440"/>
      <c r="N7" s="441" t="s">
        <v>1235</v>
      </c>
      <c r="O7" s="441" t="s">
        <v>1236</v>
      </c>
      <c r="P7" s="439" t="s">
        <v>1237</v>
      </c>
      <c r="Q7" s="440"/>
      <c r="R7" s="443" t="s">
        <v>1238</v>
      </c>
      <c r="S7" s="77"/>
      <c r="T7" s="76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/>
      <c r="FZ7" s="77"/>
      <c r="GA7" s="77"/>
      <c r="GB7" s="77"/>
      <c r="GC7" s="77"/>
      <c r="GD7" s="77"/>
      <c r="GE7" s="77"/>
      <c r="GF7" s="77"/>
      <c r="GG7" s="77"/>
      <c r="GH7" s="77"/>
      <c r="GI7" s="77"/>
      <c r="GJ7" s="77"/>
      <c r="GK7" s="77"/>
      <c r="GL7" s="78"/>
      <c r="GM7" s="78"/>
      <c r="GN7" s="77"/>
      <c r="GO7" s="77"/>
      <c r="GP7" s="77"/>
      <c r="GQ7" s="77"/>
      <c r="GR7" s="79"/>
      <c r="GS7" s="77"/>
      <c r="GT7" s="79"/>
    </row>
    <row r="8" spans="2:202" ht="33.75" customHeight="1" thickBot="1">
      <c r="B8" s="76"/>
      <c r="C8" s="456"/>
      <c r="D8" s="458"/>
      <c r="E8" s="458"/>
      <c r="F8" s="458"/>
      <c r="G8" s="81" t="s">
        <v>1239</v>
      </c>
      <c r="H8" s="81" t="s">
        <v>1240</v>
      </c>
      <c r="I8" s="462"/>
      <c r="J8" s="464"/>
      <c r="K8" s="442"/>
      <c r="L8" s="82" t="s">
        <v>1241</v>
      </c>
      <c r="M8" s="82" t="s">
        <v>1242</v>
      </c>
      <c r="N8" s="442"/>
      <c r="O8" s="442"/>
      <c r="P8" s="83" t="s">
        <v>1241</v>
      </c>
      <c r="Q8" s="83" t="s">
        <v>1242</v>
      </c>
      <c r="R8" s="444"/>
      <c r="S8" s="77"/>
      <c r="T8" s="76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77"/>
      <c r="EH8" s="77"/>
      <c r="EI8" s="77"/>
      <c r="EJ8" s="77"/>
      <c r="EK8" s="77"/>
      <c r="EL8" s="77"/>
      <c r="EM8" s="77"/>
      <c r="EN8" s="77"/>
      <c r="EO8" s="77"/>
      <c r="EP8" s="77"/>
      <c r="EQ8" s="77"/>
      <c r="ER8" s="77"/>
      <c r="ES8" s="77"/>
      <c r="ET8" s="77"/>
      <c r="EU8" s="77"/>
      <c r="EV8" s="77"/>
      <c r="EW8" s="77"/>
      <c r="EX8" s="77"/>
      <c r="EY8" s="77"/>
      <c r="EZ8" s="77"/>
      <c r="FA8" s="77"/>
      <c r="FB8" s="77"/>
      <c r="FC8" s="77"/>
      <c r="FD8" s="77"/>
      <c r="FE8" s="77"/>
      <c r="FF8" s="77"/>
      <c r="FG8" s="77"/>
      <c r="FH8" s="77"/>
      <c r="FI8" s="77"/>
      <c r="FJ8" s="77"/>
      <c r="FK8" s="77"/>
      <c r="FL8" s="77"/>
      <c r="FM8" s="77"/>
      <c r="FN8" s="77"/>
      <c r="FO8" s="77"/>
      <c r="FP8" s="77"/>
      <c r="FQ8" s="77"/>
      <c r="FR8" s="77"/>
      <c r="FS8" s="77"/>
      <c r="FT8" s="77"/>
      <c r="FU8" s="77"/>
      <c r="FV8" s="77"/>
      <c r="FW8" s="77"/>
      <c r="FX8" s="77"/>
      <c r="FY8" s="77"/>
      <c r="FZ8" s="77"/>
      <c r="GA8" s="77"/>
      <c r="GB8" s="77"/>
      <c r="GC8" s="77"/>
      <c r="GD8" s="77"/>
      <c r="GE8" s="77"/>
      <c r="GF8" s="77"/>
      <c r="GG8" s="77"/>
      <c r="GH8" s="77"/>
      <c r="GI8" s="77"/>
      <c r="GJ8" s="77"/>
      <c r="GK8" s="77"/>
      <c r="GL8" s="78"/>
      <c r="GM8" s="78"/>
      <c r="GN8" s="77"/>
      <c r="GO8" s="77"/>
      <c r="GP8" s="77"/>
      <c r="GQ8" s="77"/>
      <c r="GR8" s="79"/>
      <c r="GS8" s="77"/>
      <c r="GT8" s="79"/>
    </row>
    <row r="9" spans="2:202" ht="15" customHeight="1" thickBot="1">
      <c r="B9" s="76"/>
      <c r="C9" s="84">
        <v>1</v>
      </c>
      <c r="D9" s="85" t="s">
        <v>1243</v>
      </c>
      <c r="E9" s="86" t="s">
        <v>1244</v>
      </c>
      <c r="F9" s="87">
        <f>+H9-G9</f>
        <v>41</v>
      </c>
      <c r="G9" s="88">
        <v>40103</v>
      </c>
      <c r="H9" s="88">
        <v>40144</v>
      </c>
      <c r="I9" s="89">
        <v>0.35</v>
      </c>
      <c r="J9" s="87">
        <f t="shared" ref="J9:J40" si="0">IF(G9&lt;$Y$5,$Y$5-G9+1,0)</f>
        <v>81</v>
      </c>
      <c r="K9" s="445">
        <f>+SUMPRODUCT($I$9:$I$19,L9:L19)</f>
        <v>0.97883720930232521</v>
      </c>
      <c r="L9" s="90">
        <f>IF(J9&lt;F9,J9/F9,100%)</f>
        <v>1</v>
      </c>
      <c r="M9" s="91">
        <f t="shared" ref="M9:M64" si="1">+L9*I9</f>
        <v>0.35</v>
      </c>
      <c r="N9" s="445">
        <f>+SUMPRODUCT($I$9:$I$19,P9:P19)</f>
        <v>0.99219999999999975</v>
      </c>
      <c r="O9" s="445">
        <f>+N9-K9</f>
        <v>1.3362790697674543E-2</v>
      </c>
      <c r="P9" s="92">
        <v>1</v>
      </c>
      <c r="Q9" s="89">
        <f t="shared" ref="Q9:Q64" si="2">+P9*$I$9</f>
        <v>0.35</v>
      </c>
      <c r="R9" s="93">
        <f t="shared" ref="R9:R64" si="3">-L9+P9</f>
        <v>0</v>
      </c>
      <c r="S9" s="77"/>
      <c r="T9" s="76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7"/>
      <c r="CA9" s="77"/>
      <c r="CB9" s="77"/>
      <c r="CC9" s="77"/>
      <c r="CD9" s="77"/>
      <c r="CE9" s="77"/>
      <c r="CF9" s="77"/>
      <c r="CG9" s="77"/>
      <c r="CH9" s="77"/>
      <c r="CI9" s="77"/>
      <c r="CJ9" s="77"/>
      <c r="CK9" s="77"/>
      <c r="CL9" s="77"/>
      <c r="CM9" s="77"/>
      <c r="CN9" s="77"/>
      <c r="CO9" s="77"/>
      <c r="CP9" s="77"/>
      <c r="CQ9" s="77"/>
      <c r="CR9" s="77"/>
      <c r="CS9" s="77"/>
      <c r="CT9" s="77"/>
      <c r="CU9" s="77"/>
      <c r="CV9" s="77"/>
      <c r="CW9" s="77"/>
      <c r="CX9" s="77"/>
      <c r="CY9" s="77"/>
      <c r="CZ9" s="77"/>
      <c r="DA9" s="77"/>
      <c r="DB9" s="77"/>
      <c r="DC9" s="77"/>
      <c r="DD9" s="77"/>
      <c r="DE9" s="77"/>
      <c r="DF9" s="77"/>
      <c r="DG9" s="77"/>
      <c r="DH9" s="77"/>
      <c r="DI9" s="77"/>
      <c r="DJ9" s="77"/>
      <c r="DK9" s="77"/>
      <c r="DL9" s="77"/>
      <c r="DM9" s="77"/>
      <c r="DN9" s="77"/>
      <c r="DO9" s="77"/>
      <c r="DP9" s="77"/>
      <c r="DQ9" s="77"/>
      <c r="DR9" s="77"/>
      <c r="DS9" s="77"/>
      <c r="DT9" s="77"/>
      <c r="DU9" s="77"/>
      <c r="DV9" s="77"/>
      <c r="DW9" s="77"/>
      <c r="DX9" s="77"/>
      <c r="DY9" s="77"/>
      <c r="DZ9" s="77"/>
      <c r="EA9" s="77"/>
      <c r="EB9" s="77"/>
      <c r="EC9" s="77"/>
      <c r="ED9" s="77"/>
      <c r="EE9" s="77"/>
      <c r="EF9" s="77"/>
      <c r="EG9" s="77"/>
      <c r="EH9" s="77"/>
      <c r="EI9" s="77"/>
      <c r="EJ9" s="77"/>
      <c r="EK9" s="77"/>
      <c r="EL9" s="77"/>
      <c r="EM9" s="77"/>
      <c r="EN9" s="77"/>
      <c r="EO9" s="77"/>
      <c r="EP9" s="77"/>
      <c r="EQ9" s="77"/>
      <c r="ER9" s="77"/>
      <c r="ES9" s="77"/>
      <c r="ET9" s="77"/>
      <c r="EU9" s="77"/>
      <c r="EV9" s="77"/>
      <c r="EW9" s="77"/>
      <c r="EX9" s="77"/>
      <c r="EY9" s="77"/>
      <c r="EZ9" s="77"/>
      <c r="FA9" s="77"/>
      <c r="FB9" s="77"/>
      <c r="FC9" s="77"/>
      <c r="FD9" s="77"/>
      <c r="FE9" s="77"/>
      <c r="FF9" s="77"/>
      <c r="FG9" s="77"/>
      <c r="FH9" s="77"/>
      <c r="FI9" s="77"/>
      <c r="FJ9" s="77"/>
      <c r="FK9" s="77"/>
      <c r="FL9" s="77"/>
      <c r="FM9" s="77"/>
      <c r="FN9" s="77"/>
      <c r="FO9" s="77"/>
      <c r="FP9" s="77"/>
      <c r="FQ9" s="77"/>
      <c r="FR9" s="77"/>
      <c r="FS9" s="77"/>
      <c r="FT9" s="77"/>
      <c r="FU9" s="77"/>
      <c r="FV9" s="77"/>
      <c r="FW9" s="77"/>
      <c r="FX9" s="77"/>
      <c r="FY9" s="77"/>
      <c r="FZ9" s="77"/>
      <c r="GA9" s="77"/>
      <c r="GB9" s="77"/>
      <c r="GC9" s="77"/>
      <c r="GD9" s="77"/>
      <c r="GE9" s="77"/>
      <c r="GF9" s="77"/>
      <c r="GG9" s="77"/>
      <c r="GH9" s="77"/>
      <c r="GI9" s="77"/>
      <c r="GJ9" s="77"/>
      <c r="GK9" s="77"/>
      <c r="GL9" s="78"/>
      <c r="GM9" s="78"/>
      <c r="GN9" s="77"/>
      <c r="GO9" s="77"/>
      <c r="GP9" s="77"/>
      <c r="GQ9" s="77"/>
      <c r="GR9" s="79"/>
      <c r="GS9" s="77"/>
      <c r="GT9" s="79"/>
    </row>
    <row r="10" spans="2:202" ht="15" customHeight="1">
      <c r="B10" s="76"/>
      <c r="C10" s="94">
        <f>1+C9</f>
        <v>2</v>
      </c>
      <c r="D10" s="95" t="s">
        <v>1245</v>
      </c>
      <c r="E10" s="96" t="s">
        <v>1246</v>
      </c>
      <c r="F10" s="97">
        <f t="shared" ref="F10:F64" si="4">+H10-G10</f>
        <v>58</v>
      </c>
      <c r="G10" s="98">
        <v>40112</v>
      </c>
      <c r="H10" s="98">
        <v>40170</v>
      </c>
      <c r="I10" s="99">
        <f>65%/10</f>
        <v>6.5000000000000002E-2</v>
      </c>
      <c r="J10" s="100">
        <f t="shared" si="0"/>
        <v>72</v>
      </c>
      <c r="K10" s="446"/>
      <c r="L10" s="101">
        <f>IF(J10&lt;F10,J10/F10,100%)</f>
        <v>1</v>
      </c>
      <c r="M10" s="102">
        <f t="shared" si="1"/>
        <v>6.5000000000000002E-2</v>
      </c>
      <c r="N10" s="446"/>
      <c r="O10" s="446"/>
      <c r="P10" s="103">
        <v>1</v>
      </c>
      <c r="Q10" s="99">
        <f t="shared" si="2"/>
        <v>0.35</v>
      </c>
      <c r="R10" s="104">
        <f t="shared" si="3"/>
        <v>0</v>
      </c>
      <c r="S10" s="77"/>
      <c r="T10" s="76"/>
      <c r="U10" s="77"/>
      <c r="V10" s="77"/>
      <c r="W10" s="77"/>
      <c r="X10" s="77"/>
      <c r="Y10" s="353" t="s">
        <v>1243</v>
      </c>
      <c r="Z10" s="354"/>
      <c r="AA10" s="355"/>
      <c r="AB10" s="77"/>
      <c r="AC10" s="429"/>
      <c r="AD10" s="429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430" t="s">
        <v>1247</v>
      </c>
      <c r="CB10" s="431"/>
      <c r="CC10" s="397" t="s">
        <v>1248</v>
      </c>
      <c r="CD10" s="398"/>
      <c r="CE10" s="398"/>
      <c r="CF10" s="398"/>
      <c r="CG10" s="398"/>
      <c r="CH10" s="398"/>
      <c r="CI10" s="398"/>
      <c r="CJ10" s="398"/>
      <c r="CK10" s="398"/>
      <c r="CL10" s="434" t="s">
        <v>1249</v>
      </c>
      <c r="CM10" s="434"/>
      <c r="CN10" s="77"/>
      <c r="CO10" s="77"/>
      <c r="CP10" s="77"/>
      <c r="CQ10" s="77"/>
      <c r="CR10" s="77"/>
      <c r="CS10" s="77"/>
      <c r="CT10" s="77"/>
      <c r="CU10" s="77"/>
      <c r="CV10" s="77"/>
      <c r="CW10" s="77"/>
      <c r="CX10" s="77"/>
      <c r="CY10" s="77"/>
      <c r="CZ10" s="77"/>
      <c r="DA10" s="77"/>
      <c r="DB10" s="77"/>
      <c r="DC10" s="77"/>
      <c r="DD10" s="77"/>
      <c r="DE10" s="77"/>
      <c r="DF10" s="77"/>
      <c r="DG10" s="77"/>
      <c r="DH10" s="77"/>
      <c r="DI10" s="77"/>
      <c r="DJ10" s="77"/>
      <c r="DK10" s="77"/>
      <c r="DL10" s="77"/>
      <c r="DM10" s="77"/>
      <c r="DN10" s="77"/>
      <c r="DO10" s="77"/>
      <c r="DP10" s="77"/>
      <c r="DQ10" s="77"/>
      <c r="DR10" s="77"/>
      <c r="DS10" s="77"/>
      <c r="DT10" s="77"/>
      <c r="DU10" s="77"/>
      <c r="DV10" s="77"/>
      <c r="DW10" s="77"/>
      <c r="DX10" s="77"/>
      <c r="DY10" s="77"/>
      <c r="DZ10" s="77"/>
      <c r="EA10" s="77"/>
      <c r="EB10" s="77"/>
      <c r="EC10" s="77"/>
      <c r="ED10" s="77"/>
      <c r="EE10" s="77"/>
      <c r="EF10" s="77"/>
      <c r="EG10" s="77"/>
      <c r="EH10" s="77"/>
      <c r="EI10" s="77"/>
      <c r="EJ10" s="77"/>
      <c r="EK10" s="77"/>
      <c r="EL10" s="77"/>
      <c r="EM10" s="77"/>
      <c r="EN10" s="77"/>
      <c r="EO10" s="77"/>
      <c r="EP10" s="77"/>
      <c r="EQ10" s="77"/>
      <c r="ER10" s="77"/>
      <c r="ES10" s="77"/>
      <c r="ET10" s="77"/>
      <c r="EU10" s="77"/>
      <c r="EV10" s="77"/>
      <c r="EW10" s="77"/>
      <c r="EX10" s="77"/>
      <c r="EY10" s="77"/>
      <c r="EZ10" s="77"/>
      <c r="FA10" s="77"/>
      <c r="FB10" s="77"/>
      <c r="FC10" s="77"/>
      <c r="FD10" s="77"/>
      <c r="FE10" s="77"/>
      <c r="FF10" s="77"/>
      <c r="FG10" s="77"/>
      <c r="FH10" s="77"/>
      <c r="FI10" s="77"/>
      <c r="FJ10" s="77"/>
      <c r="FK10" s="77"/>
      <c r="FL10" s="77"/>
      <c r="FM10" s="77"/>
      <c r="FN10" s="77"/>
      <c r="FO10" s="77"/>
      <c r="FP10" s="77"/>
      <c r="FQ10" s="77"/>
      <c r="FR10" s="77"/>
      <c r="FS10" s="77"/>
      <c r="FT10" s="77"/>
      <c r="FU10" s="77"/>
      <c r="FV10" s="77"/>
      <c r="FW10" s="77"/>
      <c r="FX10" s="77"/>
      <c r="FY10" s="77"/>
      <c r="FZ10" s="77"/>
      <c r="GA10" s="77"/>
      <c r="GB10" s="77"/>
      <c r="GC10" s="77"/>
      <c r="GD10" s="77"/>
      <c r="GE10" s="77"/>
      <c r="GF10" s="77"/>
      <c r="GG10" s="77"/>
      <c r="GH10" s="77"/>
      <c r="GI10" s="77"/>
      <c r="GJ10" s="77"/>
      <c r="GK10" s="77"/>
      <c r="GL10" s="78"/>
      <c r="GM10" s="78"/>
      <c r="GN10" s="77"/>
      <c r="GO10" s="77"/>
      <c r="GP10" s="77"/>
      <c r="GQ10" s="77"/>
      <c r="GR10" s="79"/>
      <c r="GS10" s="77"/>
      <c r="GT10" s="79"/>
    </row>
    <row r="11" spans="2:202" ht="15" customHeight="1" thickBot="1">
      <c r="B11" s="76"/>
      <c r="C11" s="94">
        <f t="shared" ref="C11:C64" si="5">1+C10</f>
        <v>3</v>
      </c>
      <c r="D11" s="95" t="s">
        <v>1250</v>
      </c>
      <c r="E11" s="96" t="s">
        <v>1251</v>
      </c>
      <c r="F11" s="97">
        <f t="shared" si="4"/>
        <v>58</v>
      </c>
      <c r="G11" s="98">
        <v>40112</v>
      </c>
      <c r="H11" s="98">
        <v>40170</v>
      </c>
      <c r="I11" s="99">
        <f t="shared" ref="I11:I19" si="6">65%/10</f>
        <v>6.5000000000000002E-2</v>
      </c>
      <c r="J11" s="100">
        <f t="shared" si="0"/>
        <v>72</v>
      </c>
      <c r="K11" s="446"/>
      <c r="L11" s="101">
        <f t="shared" ref="L11:L64" si="7">IF(J11&lt;F11,J11/F11,100%)</f>
        <v>1</v>
      </c>
      <c r="M11" s="102">
        <f t="shared" si="1"/>
        <v>6.5000000000000002E-2</v>
      </c>
      <c r="N11" s="446"/>
      <c r="O11" s="446"/>
      <c r="P11" s="103">
        <v>1</v>
      </c>
      <c r="Q11" s="99">
        <f t="shared" si="2"/>
        <v>0.35</v>
      </c>
      <c r="R11" s="104">
        <f t="shared" si="3"/>
        <v>0</v>
      </c>
      <c r="S11" s="77"/>
      <c r="T11" s="76"/>
      <c r="U11" s="77"/>
      <c r="V11" s="77"/>
      <c r="W11" s="77"/>
      <c r="X11" s="77"/>
      <c r="Y11" s="359"/>
      <c r="Z11" s="360"/>
      <c r="AA11" s="361"/>
      <c r="AB11" s="77"/>
      <c r="AC11" s="429"/>
      <c r="AD11" s="429"/>
      <c r="AE11" s="77"/>
      <c r="AF11" s="77"/>
      <c r="AG11" s="77"/>
      <c r="AH11" s="77"/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77"/>
      <c r="AT11" s="77"/>
      <c r="AU11" s="77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7"/>
      <c r="CA11" s="432"/>
      <c r="CB11" s="433"/>
      <c r="CC11" s="397"/>
      <c r="CD11" s="398"/>
      <c r="CE11" s="398"/>
      <c r="CF11" s="398"/>
      <c r="CG11" s="398"/>
      <c r="CH11" s="398"/>
      <c r="CI11" s="398"/>
      <c r="CJ11" s="398"/>
      <c r="CK11" s="398"/>
      <c r="CL11" s="434"/>
      <c r="CM11" s="434"/>
      <c r="CN11" s="77"/>
      <c r="CO11" s="77"/>
      <c r="CP11" s="77"/>
      <c r="CQ11" s="77"/>
      <c r="CR11" s="77"/>
      <c r="CS11" s="77"/>
      <c r="CT11" s="77"/>
      <c r="CU11" s="77"/>
      <c r="CV11" s="77"/>
      <c r="CW11" s="77"/>
      <c r="CX11" s="77"/>
      <c r="CY11" s="77"/>
      <c r="CZ11" s="77"/>
      <c r="DA11" s="77"/>
      <c r="DB11" s="77"/>
      <c r="DC11" s="77"/>
      <c r="DD11" s="77"/>
      <c r="DE11" s="77"/>
      <c r="DF11" s="77"/>
      <c r="DG11" s="77"/>
      <c r="DH11" s="77"/>
      <c r="DI11" s="77"/>
      <c r="DJ11" s="77"/>
      <c r="DK11" s="77"/>
      <c r="DL11" s="77"/>
      <c r="DM11" s="77"/>
      <c r="DN11" s="77"/>
      <c r="DO11" s="77"/>
      <c r="DP11" s="77"/>
      <c r="DQ11" s="77"/>
      <c r="DR11" s="77"/>
      <c r="DS11" s="77"/>
      <c r="DT11" s="77"/>
      <c r="DU11" s="77"/>
      <c r="DV11" s="77"/>
      <c r="DW11" s="77"/>
      <c r="DX11" s="77"/>
      <c r="DY11" s="77"/>
      <c r="DZ11" s="77"/>
      <c r="EA11" s="77"/>
      <c r="EB11" s="77"/>
      <c r="EC11" s="77"/>
      <c r="ED11" s="77"/>
      <c r="EE11" s="77"/>
      <c r="EF11" s="77"/>
      <c r="EG11" s="77"/>
      <c r="EH11" s="77"/>
      <c r="EI11" s="77"/>
      <c r="EJ11" s="77"/>
      <c r="EK11" s="77"/>
      <c r="EL11" s="77"/>
      <c r="EM11" s="77"/>
      <c r="EN11" s="77"/>
      <c r="EO11" s="77"/>
      <c r="EP11" s="77"/>
      <c r="EQ11" s="77"/>
      <c r="ER11" s="77"/>
      <c r="ES11" s="77"/>
      <c r="ET11" s="77"/>
      <c r="EU11" s="77"/>
      <c r="EV11" s="77"/>
      <c r="EW11" s="77"/>
      <c r="EX11" s="77"/>
      <c r="EY11" s="77"/>
      <c r="EZ11" s="77"/>
      <c r="FA11" s="77"/>
      <c r="FB11" s="77"/>
      <c r="FC11" s="77"/>
      <c r="FD11" s="77"/>
      <c r="FE11" s="77"/>
      <c r="FF11" s="77"/>
      <c r="FG11" s="77"/>
      <c r="FH11" s="77"/>
      <c r="FI11" s="77"/>
      <c r="FJ11" s="77"/>
      <c r="FK11" s="77"/>
      <c r="FL11" s="77"/>
      <c r="FM11" s="77"/>
      <c r="FN11" s="77"/>
      <c r="FO11" s="77"/>
      <c r="FP11" s="77"/>
      <c r="FQ11" s="77"/>
      <c r="FR11" s="77"/>
      <c r="FS11" s="77"/>
      <c r="FT11" s="77"/>
      <c r="FU11" s="77"/>
      <c r="FV11" s="77"/>
      <c r="FW11" s="77"/>
      <c r="FX11" s="77"/>
      <c r="FY11" s="77"/>
      <c r="FZ11" s="77"/>
      <c r="GA11" s="77"/>
      <c r="GB11" s="77"/>
      <c r="GC11" s="77"/>
      <c r="GD11" s="77"/>
      <c r="GE11" s="77"/>
      <c r="GF11" s="77"/>
      <c r="GG11" s="77"/>
      <c r="GH11" s="77"/>
      <c r="GI11" s="77"/>
      <c r="GJ11" s="77"/>
      <c r="GK11" s="77"/>
      <c r="GL11" s="78"/>
      <c r="GM11" s="78"/>
      <c r="GN11" s="77"/>
      <c r="GO11" s="77"/>
      <c r="GP11" s="77"/>
      <c r="GQ11" s="77"/>
      <c r="GR11" s="79"/>
      <c r="GS11" s="77"/>
      <c r="GT11" s="79"/>
    </row>
    <row r="12" spans="2:202" ht="15" customHeight="1" thickBot="1">
      <c r="B12" s="76"/>
      <c r="C12" s="94">
        <f t="shared" si="5"/>
        <v>4</v>
      </c>
      <c r="D12" s="95" t="s">
        <v>1252</v>
      </c>
      <c r="E12" s="96" t="s">
        <v>1251</v>
      </c>
      <c r="F12" s="97">
        <f t="shared" si="4"/>
        <v>58</v>
      </c>
      <c r="G12" s="98">
        <v>40112</v>
      </c>
      <c r="H12" s="98">
        <v>40170</v>
      </c>
      <c r="I12" s="99">
        <f t="shared" si="6"/>
        <v>6.5000000000000002E-2</v>
      </c>
      <c r="J12" s="100">
        <f t="shared" si="0"/>
        <v>72</v>
      </c>
      <c r="K12" s="446"/>
      <c r="L12" s="101">
        <f t="shared" si="7"/>
        <v>1</v>
      </c>
      <c r="M12" s="102">
        <f t="shared" si="1"/>
        <v>6.5000000000000002E-2</v>
      </c>
      <c r="N12" s="446"/>
      <c r="O12" s="446"/>
      <c r="P12" s="103">
        <v>1</v>
      </c>
      <c r="Q12" s="99">
        <f t="shared" si="2"/>
        <v>0.35</v>
      </c>
      <c r="R12" s="104">
        <f t="shared" si="3"/>
        <v>0</v>
      </c>
      <c r="S12" s="77"/>
      <c r="T12" s="76"/>
      <c r="U12" s="77"/>
      <c r="V12" s="77"/>
      <c r="W12" s="77"/>
      <c r="X12" s="77"/>
      <c r="Y12" s="359"/>
      <c r="Z12" s="360"/>
      <c r="AA12" s="361"/>
      <c r="AB12" s="77"/>
      <c r="AC12" s="429"/>
      <c r="AD12" s="429"/>
      <c r="AE12" s="77"/>
      <c r="AF12" s="77"/>
      <c r="AG12" s="77"/>
      <c r="AH12" s="77"/>
      <c r="AI12" s="77"/>
      <c r="AJ12" s="77"/>
      <c r="AK12" s="77"/>
      <c r="AL12" s="77"/>
      <c r="AM12" s="77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  <c r="BO12" s="77"/>
      <c r="BP12" s="77"/>
      <c r="BQ12" s="77"/>
      <c r="BR12" s="77"/>
      <c r="BS12" s="77"/>
      <c r="BT12" s="77"/>
      <c r="BU12" s="77"/>
      <c r="BV12" s="77"/>
      <c r="BW12" s="77"/>
      <c r="BX12" s="77"/>
      <c r="BY12" s="77"/>
      <c r="BZ12" s="77"/>
      <c r="CA12" s="105"/>
      <c r="CB12" s="105"/>
      <c r="CC12" s="106"/>
      <c r="CD12" s="107"/>
      <c r="CE12" s="107"/>
      <c r="CF12" s="77"/>
      <c r="CG12" s="77"/>
      <c r="CH12" s="77"/>
      <c r="CI12" s="77"/>
      <c r="CJ12" s="77"/>
      <c r="CK12" s="77"/>
      <c r="CL12" s="296"/>
      <c r="CN12" s="77"/>
      <c r="CO12" s="77"/>
      <c r="CP12" s="77"/>
      <c r="CQ12" s="77"/>
      <c r="CR12" s="77"/>
      <c r="CS12" s="77"/>
      <c r="CT12" s="77"/>
      <c r="CU12" s="77"/>
      <c r="CV12" s="77"/>
      <c r="CW12" s="77"/>
      <c r="CX12" s="77"/>
      <c r="CY12" s="77"/>
      <c r="CZ12" s="77"/>
      <c r="DA12" s="77"/>
      <c r="DB12" s="77"/>
      <c r="DC12" s="77"/>
      <c r="DD12" s="77"/>
      <c r="DE12" s="77"/>
      <c r="DF12" s="77"/>
      <c r="DG12" s="77"/>
      <c r="DH12" s="77"/>
      <c r="DI12" s="77"/>
      <c r="DJ12" s="77"/>
      <c r="DK12" s="77"/>
      <c r="DL12" s="77"/>
      <c r="DM12" s="77"/>
      <c r="DN12" s="77"/>
      <c r="DO12" s="77"/>
      <c r="DP12" s="77"/>
      <c r="DQ12" s="77"/>
      <c r="DR12" s="77"/>
      <c r="DS12" s="77"/>
      <c r="DT12" s="77"/>
      <c r="DU12" s="77"/>
      <c r="DV12" s="77"/>
      <c r="DW12" s="77"/>
      <c r="DX12" s="77"/>
      <c r="DY12" s="77"/>
      <c r="DZ12" s="77"/>
      <c r="EA12" s="77"/>
      <c r="EB12" s="77"/>
      <c r="EC12" s="77"/>
      <c r="ED12" s="77"/>
      <c r="EE12" s="77"/>
      <c r="EF12" s="77"/>
      <c r="EG12" s="77"/>
      <c r="EH12" s="77"/>
      <c r="EI12" s="77"/>
      <c r="EJ12" s="77"/>
      <c r="EK12" s="77"/>
      <c r="EL12" s="77"/>
      <c r="EM12" s="77"/>
      <c r="EN12" s="77"/>
      <c r="EO12" s="77"/>
      <c r="EP12" s="77"/>
      <c r="EQ12" s="77"/>
      <c r="ER12" s="77"/>
      <c r="ES12" s="77"/>
      <c r="ET12" s="77"/>
      <c r="EU12" s="77"/>
      <c r="EV12" s="77"/>
      <c r="EW12" s="77"/>
      <c r="EX12" s="77"/>
      <c r="EY12" s="77"/>
      <c r="EZ12" s="77"/>
      <c r="FA12" s="77"/>
      <c r="FB12" s="77"/>
      <c r="FC12" s="77"/>
      <c r="FD12" s="77"/>
      <c r="FE12" s="77"/>
      <c r="FF12" s="77"/>
      <c r="FG12" s="77"/>
      <c r="FH12" s="77"/>
      <c r="FI12" s="77"/>
      <c r="FJ12" s="77"/>
      <c r="FK12" s="77"/>
      <c r="FL12" s="77"/>
      <c r="FM12" s="77"/>
      <c r="FN12" s="77"/>
      <c r="FO12" s="77"/>
      <c r="FP12" s="77"/>
      <c r="FQ12" s="77"/>
      <c r="FR12" s="77"/>
      <c r="FS12" s="77"/>
      <c r="FT12" s="77"/>
      <c r="FU12" s="77"/>
      <c r="FV12" s="77"/>
      <c r="FW12" s="77"/>
      <c r="FX12" s="77"/>
      <c r="FY12" s="77"/>
      <c r="FZ12" s="77"/>
      <c r="GA12" s="77"/>
      <c r="GB12" s="77"/>
      <c r="GC12" s="77"/>
      <c r="GD12" s="77"/>
      <c r="GE12" s="77"/>
      <c r="GF12" s="77"/>
      <c r="GG12" s="77"/>
      <c r="GH12" s="77"/>
      <c r="GI12" s="77"/>
      <c r="GJ12" s="77"/>
      <c r="GK12" s="77"/>
      <c r="GL12" s="78"/>
      <c r="GM12" s="78"/>
      <c r="GN12" s="77"/>
      <c r="GO12" s="77"/>
      <c r="GP12" s="77"/>
      <c r="GQ12" s="77"/>
      <c r="GR12" s="79"/>
      <c r="GS12" s="77"/>
      <c r="GT12" s="79"/>
    </row>
    <row r="13" spans="2:202" ht="15.75" customHeight="1">
      <c r="B13" s="76"/>
      <c r="C13" s="94">
        <f t="shared" si="5"/>
        <v>5</v>
      </c>
      <c r="D13" s="95" t="s">
        <v>1253</v>
      </c>
      <c r="E13" s="96" t="s">
        <v>1251</v>
      </c>
      <c r="F13" s="97">
        <f t="shared" si="4"/>
        <v>58</v>
      </c>
      <c r="G13" s="98">
        <v>40112</v>
      </c>
      <c r="H13" s="98">
        <v>40170</v>
      </c>
      <c r="I13" s="99">
        <f t="shared" si="6"/>
        <v>6.5000000000000002E-2</v>
      </c>
      <c r="J13" s="100">
        <f t="shared" si="0"/>
        <v>72</v>
      </c>
      <c r="K13" s="446"/>
      <c r="L13" s="101">
        <f t="shared" si="7"/>
        <v>1</v>
      </c>
      <c r="M13" s="102">
        <f t="shared" si="1"/>
        <v>6.5000000000000002E-2</v>
      </c>
      <c r="N13" s="446"/>
      <c r="O13" s="446"/>
      <c r="P13" s="103">
        <v>1</v>
      </c>
      <c r="Q13" s="99">
        <f t="shared" si="2"/>
        <v>0.35</v>
      </c>
      <c r="R13" s="104">
        <f t="shared" si="3"/>
        <v>0</v>
      </c>
      <c r="S13" s="77"/>
      <c r="T13" s="76"/>
      <c r="U13" s="77"/>
      <c r="V13" s="77"/>
      <c r="W13" s="77"/>
      <c r="X13" s="77"/>
      <c r="Y13" s="359"/>
      <c r="Z13" s="360"/>
      <c r="AA13" s="361"/>
      <c r="AB13" s="77"/>
      <c r="AC13" s="429"/>
      <c r="AD13" s="429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435" t="s">
        <v>1247</v>
      </c>
      <c r="CB13" s="436"/>
      <c r="CC13" s="397" t="s">
        <v>1254</v>
      </c>
      <c r="CD13" s="398"/>
      <c r="CE13" s="398"/>
      <c r="CF13" s="398"/>
      <c r="CG13" s="398"/>
      <c r="CH13" s="398"/>
      <c r="CI13" s="398"/>
      <c r="CJ13" s="398"/>
      <c r="CK13" s="398"/>
      <c r="CL13" s="424">
        <v>0</v>
      </c>
      <c r="CM13" s="424"/>
      <c r="CN13" s="77"/>
      <c r="CO13" s="77"/>
      <c r="CP13" s="77"/>
      <c r="CQ13" s="77"/>
      <c r="CR13" s="77"/>
      <c r="CS13" s="77"/>
      <c r="CT13" s="77"/>
      <c r="CU13" s="77"/>
      <c r="CV13" s="77"/>
      <c r="CW13" s="77"/>
      <c r="CX13" s="77"/>
      <c r="CY13" s="77"/>
      <c r="CZ13" s="77"/>
      <c r="DA13" s="77"/>
      <c r="DB13" s="77"/>
      <c r="DC13" s="77"/>
      <c r="DD13" s="77"/>
      <c r="DE13" s="77"/>
      <c r="DF13" s="77"/>
      <c r="DG13" s="77"/>
      <c r="DH13" s="77"/>
      <c r="DI13" s="77"/>
      <c r="DJ13" s="77"/>
      <c r="DK13" s="77"/>
      <c r="DL13" s="77"/>
      <c r="DM13" s="77"/>
      <c r="DN13" s="77"/>
      <c r="DO13" s="77"/>
      <c r="DP13" s="77"/>
      <c r="DQ13" s="77"/>
      <c r="DR13" s="77"/>
      <c r="DS13" s="77"/>
      <c r="DT13" s="77"/>
      <c r="DU13" s="77"/>
      <c r="DV13" s="77"/>
      <c r="DW13" s="77"/>
      <c r="DX13" s="77"/>
      <c r="DY13" s="77"/>
      <c r="DZ13" s="77"/>
      <c r="EA13" s="77"/>
      <c r="EB13" s="77"/>
      <c r="EC13" s="77"/>
      <c r="ED13" s="77"/>
      <c r="EE13" s="77"/>
      <c r="EF13" s="77"/>
      <c r="EG13" s="77"/>
      <c r="EH13" s="77"/>
      <c r="EI13" s="77"/>
      <c r="EJ13" s="77"/>
      <c r="EK13" s="77"/>
      <c r="EL13" s="77"/>
      <c r="EM13" s="77"/>
      <c r="EN13" s="77"/>
      <c r="EO13" s="77"/>
      <c r="EP13" s="77"/>
      <c r="EQ13" s="77"/>
      <c r="ER13" s="77"/>
      <c r="ES13" s="77"/>
      <c r="ET13" s="77"/>
      <c r="EU13" s="77"/>
      <c r="EV13" s="77"/>
      <c r="EW13" s="77"/>
      <c r="EX13" s="77"/>
      <c r="EY13" s="77"/>
      <c r="EZ13" s="77"/>
      <c r="FA13" s="77"/>
      <c r="FB13" s="77"/>
      <c r="FC13" s="77"/>
      <c r="FD13" s="77"/>
      <c r="FE13" s="77"/>
      <c r="FF13" s="77"/>
      <c r="FG13" s="77"/>
      <c r="FH13" s="77"/>
      <c r="FI13" s="77"/>
      <c r="FJ13" s="77"/>
      <c r="FK13" s="77"/>
      <c r="FL13" s="77"/>
      <c r="FM13" s="77"/>
      <c r="FN13" s="77"/>
      <c r="FO13" s="77"/>
      <c r="FP13" s="77"/>
      <c r="FQ13" s="77"/>
      <c r="FR13" s="77"/>
      <c r="FS13" s="77"/>
      <c r="FT13" s="77"/>
      <c r="FU13" s="77"/>
      <c r="FV13" s="77"/>
      <c r="FW13" s="77"/>
      <c r="FX13" s="77"/>
      <c r="FY13" s="77"/>
      <c r="FZ13" s="77"/>
      <c r="GA13" s="77"/>
      <c r="GB13" s="77"/>
      <c r="GC13" s="77"/>
      <c r="GD13" s="77"/>
      <c r="GE13" s="77"/>
      <c r="GF13" s="77"/>
      <c r="GG13" s="77"/>
      <c r="GH13" s="77"/>
      <c r="GI13" s="77"/>
      <c r="GJ13" s="77"/>
      <c r="GK13" s="77"/>
      <c r="GL13" s="78"/>
      <c r="GM13" s="78"/>
      <c r="GN13" s="77"/>
      <c r="GO13" s="77"/>
      <c r="GP13" s="77"/>
      <c r="GQ13" s="77"/>
      <c r="GR13" s="79"/>
      <c r="GS13" s="77"/>
      <c r="GT13" s="79"/>
    </row>
    <row r="14" spans="2:202" ht="15.75" customHeight="1" thickBot="1">
      <c r="B14" s="76"/>
      <c r="C14" s="94">
        <f t="shared" si="5"/>
        <v>6</v>
      </c>
      <c r="D14" s="95" t="s">
        <v>1255</v>
      </c>
      <c r="E14" s="96" t="s">
        <v>1251</v>
      </c>
      <c r="F14" s="97">
        <f t="shared" si="4"/>
        <v>58</v>
      </c>
      <c r="G14" s="98">
        <v>40112</v>
      </c>
      <c r="H14" s="98">
        <v>40170</v>
      </c>
      <c r="I14" s="99">
        <f t="shared" si="6"/>
        <v>6.5000000000000002E-2</v>
      </c>
      <c r="J14" s="100">
        <f t="shared" si="0"/>
        <v>72</v>
      </c>
      <c r="K14" s="446"/>
      <c r="L14" s="101">
        <f t="shared" si="7"/>
        <v>1</v>
      </c>
      <c r="M14" s="102">
        <f t="shared" si="1"/>
        <v>6.5000000000000002E-2</v>
      </c>
      <c r="N14" s="446"/>
      <c r="O14" s="446"/>
      <c r="P14" s="103">
        <v>1</v>
      </c>
      <c r="Q14" s="99">
        <f t="shared" si="2"/>
        <v>0.35</v>
      </c>
      <c r="R14" s="104">
        <f t="shared" si="3"/>
        <v>0</v>
      </c>
      <c r="S14" s="77"/>
      <c r="T14" s="76"/>
      <c r="U14" s="77"/>
      <c r="V14" s="77"/>
      <c r="W14" s="77"/>
      <c r="X14" s="77"/>
      <c r="Y14" s="356"/>
      <c r="Z14" s="357"/>
      <c r="AA14" s="358"/>
      <c r="AB14" s="77"/>
      <c r="AC14" s="429"/>
      <c r="AD14" s="429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77"/>
      <c r="BB14" s="77"/>
      <c r="BC14" s="77"/>
      <c r="BD14" s="77"/>
      <c r="BE14" s="77"/>
      <c r="BF14" s="77"/>
      <c r="BG14" s="77"/>
      <c r="BH14" s="77"/>
      <c r="BI14" s="77"/>
      <c r="BJ14" s="77"/>
      <c r="BK14" s="77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437"/>
      <c r="CB14" s="438"/>
      <c r="CC14" s="397"/>
      <c r="CD14" s="398"/>
      <c r="CE14" s="398"/>
      <c r="CF14" s="398"/>
      <c r="CG14" s="398"/>
      <c r="CH14" s="398"/>
      <c r="CI14" s="398"/>
      <c r="CJ14" s="398"/>
      <c r="CK14" s="398"/>
      <c r="CL14" s="424"/>
      <c r="CM14" s="424"/>
      <c r="CN14" s="77"/>
      <c r="CO14" s="77"/>
      <c r="CP14" s="77"/>
      <c r="CQ14" s="77"/>
      <c r="CR14" s="77"/>
      <c r="CS14" s="77"/>
      <c r="CT14" s="77"/>
      <c r="CU14" s="77"/>
      <c r="CV14" s="77"/>
      <c r="CW14" s="77"/>
      <c r="CX14" s="77"/>
      <c r="CY14" s="77"/>
      <c r="CZ14" s="77"/>
      <c r="DA14" s="77"/>
      <c r="DB14" s="77"/>
      <c r="DC14" s="77"/>
      <c r="DD14" s="77"/>
      <c r="DE14" s="77"/>
      <c r="DF14" s="77"/>
      <c r="DG14" s="77"/>
      <c r="DH14" s="77"/>
      <c r="DI14" s="77"/>
      <c r="DJ14" s="77"/>
      <c r="DK14" s="77"/>
      <c r="DL14" s="77"/>
      <c r="DM14" s="77"/>
      <c r="DN14" s="77"/>
      <c r="DO14" s="77"/>
      <c r="DP14" s="77"/>
      <c r="DQ14" s="77"/>
      <c r="DR14" s="77"/>
      <c r="DS14" s="77"/>
      <c r="DT14" s="77"/>
      <c r="DU14" s="77"/>
      <c r="DV14" s="77"/>
      <c r="DW14" s="77"/>
      <c r="DX14" s="77"/>
      <c r="DY14" s="77"/>
      <c r="DZ14" s="77"/>
      <c r="EA14" s="77"/>
      <c r="EB14" s="77"/>
      <c r="EC14" s="77"/>
      <c r="ED14" s="77"/>
      <c r="EE14" s="77"/>
      <c r="EF14" s="77"/>
      <c r="EG14" s="77"/>
      <c r="EH14" s="77"/>
      <c r="EI14" s="77"/>
      <c r="EJ14" s="77"/>
      <c r="EK14" s="77"/>
      <c r="EL14" s="77"/>
      <c r="EM14" s="77"/>
      <c r="EN14" s="77"/>
      <c r="EO14" s="77"/>
      <c r="EP14" s="77"/>
      <c r="EQ14" s="77"/>
      <c r="ER14" s="77"/>
      <c r="ES14" s="77"/>
      <c r="ET14" s="77"/>
      <c r="EU14" s="77"/>
      <c r="EV14" s="77"/>
      <c r="EW14" s="77"/>
      <c r="EX14" s="77"/>
      <c r="EY14" s="77"/>
      <c r="EZ14" s="77"/>
      <c r="FA14" s="77"/>
      <c r="FB14" s="77"/>
      <c r="FC14" s="77"/>
      <c r="FD14" s="77"/>
      <c r="FE14" s="77"/>
      <c r="FF14" s="77"/>
      <c r="FG14" s="77"/>
      <c r="FH14" s="77"/>
      <c r="FI14" s="77"/>
      <c r="FJ14" s="77"/>
      <c r="FK14" s="77"/>
      <c r="FL14" s="77"/>
      <c r="FM14" s="77"/>
      <c r="FN14" s="77"/>
      <c r="FO14" s="77"/>
      <c r="FP14" s="77"/>
      <c r="FQ14" s="77"/>
      <c r="FR14" s="77"/>
      <c r="FS14" s="77"/>
      <c r="FT14" s="77"/>
      <c r="FU14" s="77"/>
      <c r="FV14" s="77"/>
      <c r="FW14" s="77"/>
      <c r="FX14" s="77"/>
      <c r="FY14" s="77"/>
      <c r="FZ14" s="77"/>
      <c r="GA14" s="77"/>
      <c r="GB14" s="77"/>
      <c r="GC14" s="77"/>
      <c r="GD14" s="77"/>
      <c r="GE14" s="77"/>
      <c r="GF14" s="77"/>
      <c r="GG14" s="77"/>
      <c r="GH14" s="77"/>
      <c r="GI14" s="77"/>
      <c r="GJ14" s="77"/>
      <c r="GK14" s="77"/>
      <c r="GL14" s="78"/>
      <c r="GM14" s="78"/>
      <c r="GN14" s="77"/>
      <c r="GO14" s="77"/>
      <c r="GP14" s="77"/>
      <c r="GQ14" s="77"/>
      <c r="GR14" s="79"/>
      <c r="GS14" s="77"/>
      <c r="GT14" s="79"/>
    </row>
    <row r="15" spans="2:202" ht="16.5" thickBot="1">
      <c r="B15" s="76"/>
      <c r="C15" s="94">
        <f t="shared" si="5"/>
        <v>7</v>
      </c>
      <c r="D15" s="95" t="s">
        <v>1256</v>
      </c>
      <c r="E15" s="96" t="s">
        <v>1251</v>
      </c>
      <c r="F15" s="97">
        <f t="shared" si="4"/>
        <v>58</v>
      </c>
      <c r="G15" s="98">
        <v>40112</v>
      </c>
      <c r="H15" s="98">
        <v>40170</v>
      </c>
      <c r="I15" s="99">
        <f t="shared" si="6"/>
        <v>6.5000000000000002E-2</v>
      </c>
      <c r="J15" s="100">
        <f t="shared" si="0"/>
        <v>72</v>
      </c>
      <c r="K15" s="446"/>
      <c r="L15" s="101">
        <f t="shared" si="7"/>
        <v>1</v>
      </c>
      <c r="M15" s="102">
        <f t="shared" si="1"/>
        <v>6.5000000000000002E-2</v>
      </c>
      <c r="N15" s="446"/>
      <c r="O15" s="446"/>
      <c r="P15" s="103">
        <v>1</v>
      </c>
      <c r="Q15" s="99">
        <f t="shared" si="2"/>
        <v>0.35</v>
      </c>
      <c r="R15" s="104">
        <f t="shared" si="3"/>
        <v>0</v>
      </c>
      <c r="S15" s="77"/>
      <c r="T15" s="76"/>
      <c r="U15" s="77"/>
      <c r="V15" s="77"/>
      <c r="W15" s="77"/>
      <c r="X15" s="77"/>
      <c r="Y15" s="78"/>
      <c r="Z15" s="78"/>
      <c r="AA15" s="78"/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7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/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105"/>
      <c r="CB15" s="105"/>
      <c r="CC15" s="106"/>
      <c r="CD15" s="107"/>
      <c r="CE15" s="107"/>
      <c r="CF15" s="77"/>
      <c r="CG15" s="77"/>
      <c r="CH15" s="77"/>
      <c r="CI15" s="77"/>
      <c r="CJ15" s="77"/>
      <c r="CK15" s="77"/>
      <c r="CL15" s="296"/>
      <c r="CN15" s="77"/>
      <c r="CO15" s="77"/>
      <c r="CP15" s="77"/>
      <c r="CQ15" s="77"/>
      <c r="CR15" s="77"/>
      <c r="CS15" s="77"/>
      <c r="CT15" s="77"/>
      <c r="CU15" s="77"/>
      <c r="CV15" s="77"/>
      <c r="CW15" s="77"/>
      <c r="CX15" s="77"/>
      <c r="CY15" s="77"/>
      <c r="CZ15" s="77"/>
      <c r="DA15" s="77"/>
      <c r="DB15" s="77"/>
      <c r="DC15" s="77"/>
      <c r="DD15" s="77"/>
      <c r="DE15" s="77"/>
      <c r="DF15" s="77"/>
      <c r="DG15" s="77"/>
      <c r="DH15" s="77"/>
      <c r="DI15" s="77"/>
      <c r="DJ15" s="77"/>
      <c r="DK15" s="77"/>
      <c r="DL15" s="77"/>
      <c r="DM15" s="77"/>
      <c r="DN15" s="77"/>
      <c r="DO15" s="77"/>
      <c r="DP15" s="77"/>
      <c r="DQ15" s="77"/>
      <c r="DR15" s="77"/>
      <c r="DS15" s="77"/>
      <c r="DT15" s="77"/>
      <c r="DU15" s="77"/>
      <c r="DV15" s="77"/>
      <c r="DW15" s="77"/>
      <c r="DX15" s="77"/>
      <c r="DY15" s="77"/>
      <c r="DZ15" s="77"/>
      <c r="EA15" s="77"/>
      <c r="EB15" s="77"/>
      <c r="EC15" s="77"/>
      <c r="ED15" s="77"/>
      <c r="EE15" s="77"/>
      <c r="EF15" s="77"/>
      <c r="EG15" s="77"/>
      <c r="EH15" s="77"/>
      <c r="EI15" s="77"/>
      <c r="EJ15" s="77"/>
      <c r="EK15" s="77"/>
      <c r="EL15" s="77"/>
      <c r="EM15" s="77"/>
      <c r="EN15" s="77"/>
      <c r="EO15" s="77"/>
      <c r="EP15" s="77"/>
      <c r="EQ15" s="77"/>
      <c r="ER15" s="77"/>
      <c r="ES15" s="77"/>
      <c r="ET15" s="77"/>
      <c r="EU15" s="77"/>
      <c r="EV15" s="77"/>
      <c r="EW15" s="77"/>
      <c r="EX15" s="77"/>
      <c r="EY15" s="77"/>
      <c r="EZ15" s="77"/>
      <c r="FA15" s="77"/>
      <c r="FB15" s="77"/>
      <c r="FC15" s="77"/>
      <c r="FD15" s="77"/>
      <c r="FE15" s="77"/>
      <c r="FF15" s="77"/>
      <c r="FG15" s="77"/>
      <c r="FH15" s="77"/>
      <c r="FI15" s="77"/>
      <c r="FJ15" s="77"/>
      <c r="FK15" s="77"/>
      <c r="FL15" s="77"/>
      <c r="FM15" s="77"/>
      <c r="FN15" s="77"/>
      <c r="FO15" s="77"/>
      <c r="FP15" s="77"/>
      <c r="FQ15" s="77"/>
      <c r="FR15" s="77"/>
      <c r="FS15" s="77"/>
      <c r="FT15" s="77"/>
      <c r="FU15" s="77"/>
      <c r="FV15" s="77"/>
      <c r="FW15" s="77"/>
      <c r="FX15" s="77"/>
      <c r="FY15" s="77"/>
      <c r="FZ15" s="77"/>
      <c r="GA15" s="77"/>
      <c r="GB15" s="77"/>
      <c r="GC15" s="77"/>
      <c r="GD15" s="77"/>
      <c r="GE15" s="77"/>
      <c r="GF15" s="77"/>
      <c r="GG15" s="77"/>
      <c r="GH15" s="77"/>
      <c r="GI15" s="77"/>
      <c r="GJ15" s="77"/>
      <c r="GK15" s="77"/>
      <c r="GL15" s="78"/>
      <c r="GM15" s="78"/>
      <c r="GN15" s="77"/>
      <c r="GO15" s="77"/>
      <c r="GP15" s="77"/>
      <c r="GQ15" s="77"/>
      <c r="GR15" s="79"/>
      <c r="GS15" s="77"/>
      <c r="GT15" s="79"/>
    </row>
    <row r="16" spans="2:202" ht="15.75" customHeight="1">
      <c r="B16" s="76"/>
      <c r="C16" s="94">
        <f t="shared" si="5"/>
        <v>8</v>
      </c>
      <c r="D16" s="95" t="s">
        <v>1257</v>
      </c>
      <c r="E16" s="96" t="s">
        <v>1251</v>
      </c>
      <c r="F16" s="97">
        <f t="shared" si="4"/>
        <v>58</v>
      </c>
      <c r="G16" s="98">
        <v>40112</v>
      </c>
      <c r="H16" s="98">
        <v>40170</v>
      </c>
      <c r="I16" s="108">
        <f t="shared" si="6"/>
        <v>6.5000000000000002E-2</v>
      </c>
      <c r="J16" s="100">
        <f t="shared" si="0"/>
        <v>72</v>
      </c>
      <c r="K16" s="446"/>
      <c r="L16" s="101">
        <f t="shared" si="7"/>
        <v>1</v>
      </c>
      <c r="M16" s="102">
        <f t="shared" si="1"/>
        <v>6.5000000000000002E-2</v>
      </c>
      <c r="N16" s="446"/>
      <c r="O16" s="446"/>
      <c r="P16" s="103">
        <v>1</v>
      </c>
      <c r="Q16" s="99">
        <f t="shared" si="2"/>
        <v>0.35</v>
      </c>
      <c r="R16" s="104">
        <f t="shared" si="3"/>
        <v>0</v>
      </c>
      <c r="S16" s="77"/>
      <c r="T16" s="76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/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420" t="s">
        <v>1247</v>
      </c>
      <c r="CB16" s="421"/>
      <c r="CC16" s="397" t="s">
        <v>1258</v>
      </c>
      <c r="CD16" s="398"/>
      <c r="CE16" s="398"/>
      <c r="CF16" s="398"/>
      <c r="CG16" s="398"/>
      <c r="CH16" s="398"/>
      <c r="CI16" s="398"/>
      <c r="CJ16" s="398"/>
      <c r="CK16" s="398"/>
      <c r="CL16" s="424">
        <v>0.2</v>
      </c>
      <c r="CM16" s="424"/>
      <c r="CN16" s="77"/>
      <c r="CO16" s="77"/>
      <c r="CP16" s="77"/>
      <c r="CQ16" s="77"/>
      <c r="CR16" s="77"/>
      <c r="CS16" s="77"/>
      <c r="CT16" s="77"/>
      <c r="CU16" s="77"/>
      <c r="CV16" s="77"/>
      <c r="CW16" s="77"/>
      <c r="CX16" s="77"/>
      <c r="CY16" s="77"/>
      <c r="CZ16" s="77"/>
      <c r="DA16" s="77"/>
      <c r="DB16" s="77"/>
      <c r="DC16" s="77"/>
      <c r="DD16" s="77"/>
      <c r="DE16" s="77"/>
      <c r="DF16" s="77"/>
      <c r="DG16" s="77"/>
      <c r="DH16" s="77"/>
      <c r="DI16" s="77"/>
      <c r="DJ16" s="77"/>
      <c r="DK16" s="77"/>
      <c r="DL16" s="77"/>
      <c r="DM16" s="77"/>
      <c r="DN16" s="77"/>
      <c r="DO16" s="77"/>
      <c r="DP16" s="77"/>
      <c r="DQ16" s="77"/>
      <c r="DR16" s="77"/>
      <c r="DS16" s="77"/>
      <c r="DT16" s="77"/>
      <c r="DU16" s="77"/>
      <c r="DV16" s="77"/>
      <c r="DW16" s="77"/>
      <c r="DX16" s="77"/>
      <c r="DY16" s="77"/>
      <c r="DZ16" s="77"/>
      <c r="EA16" s="77"/>
      <c r="EB16" s="77"/>
      <c r="EC16" s="77"/>
      <c r="ED16" s="77"/>
      <c r="EE16" s="77"/>
      <c r="EF16" s="77"/>
      <c r="EG16" s="77"/>
      <c r="EH16" s="77"/>
      <c r="EI16" s="77"/>
      <c r="EJ16" s="77"/>
      <c r="EK16" s="77"/>
      <c r="EL16" s="77"/>
      <c r="EM16" s="77"/>
      <c r="EN16" s="77"/>
      <c r="EO16" s="77"/>
      <c r="EP16" s="77"/>
      <c r="EQ16" s="77"/>
      <c r="ER16" s="77"/>
      <c r="ES16" s="77"/>
      <c r="ET16" s="77"/>
      <c r="EU16" s="77"/>
      <c r="EV16" s="77"/>
      <c r="EW16" s="77"/>
      <c r="EX16" s="77"/>
      <c r="EY16" s="77"/>
      <c r="EZ16" s="77"/>
      <c r="FA16" s="77"/>
      <c r="FB16" s="77"/>
      <c r="FC16" s="77"/>
      <c r="FD16" s="77"/>
      <c r="FE16" s="77"/>
      <c r="FF16" s="77"/>
      <c r="FG16" s="77"/>
      <c r="FH16" s="77"/>
      <c r="FI16" s="77"/>
      <c r="FJ16" s="77"/>
      <c r="FK16" s="77"/>
      <c r="FL16" s="77"/>
      <c r="FM16" s="77"/>
      <c r="FN16" s="77"/>
      <c r="FO16" s="77"/>
      <c r="FP16" s="77"/>
      <c r="FQ16" s="77"/>
      <c r="FR16" s="77"/>
      <c r="FS16" s="77"/>
      <c r="FT16" s="77"/>
      <c r="FU16" s="77"/>
      <c r="FV16" s="77"/>
      <c r="FW16" s="77"/>
      <c r="FX16" s="77"/>
      <c r="FY16" s="77"/>
      <c r="FZ16" s="77"/>
      <c r="GA16" s="77"/>
      <c r="GB16" s="77"/>
      <c r="GC16" s="77"/>
      <c r="GD16" s="77"/>
      <c r="GE16" s="77"/>
      <c r="GF16" s="77"/>
      <c r="GG16" s="77"/>
      <c r="GH16" s="77"/>
      <c r="GI16" s="77"/>
      <c r="GJ16" s="77"/>
      <c r="GK16" s="77"/>
      <c r="GL16" s="78"/>
      <c r="GM16" s="78"/>
      <c r="GN16" s="77"/>
      <c r="GO16" s="77"/>
      <c r="GP16" s="77"/>
      <c r="GQ16" s="77"/>
      <c r="GR16" s="79"/>
      <c r="GS16" s="77"/>
      <c r="GT16" s="79"/>
    </row>
    <row r="17" spans="2:202" ht="18" customHeight="1" thickBot="1">
      <c r="B17" s="76"/>
      <c r="C17" s="94">
        <f t="shared" si="5"/>
        <v>9</v>
      </c>
      <c r="D17" s="95" t="s">
        <v>1259</v>
      </c>
      <c r="E17" s="96" t="s">
        <v>1251</v>
      </c>
      <c r="F17" s="97">
        <f t="shared" si="4"/>
        <v>58</v>
      </c>
      <c r="G17" s="98">
        <v>40112</v>
      </c>
      <c r="H17" s="98">
        <v>40170</v>
      </c>
      <c r="I17" s="99">
        <f t="shared" si="6"/>
        <v>6.5000000000000002E-2</v>
      </c>
      <c r="J17" s="100">
        <f t="shared" si="0"/>
        <v>72</v>
      </c>
      <c r="K17" s="446"/>
      <c r="L17" s="101">
        <f t="shared" si="7"/>
        <v>1</v>
      </c>
      <c r="M17" s="102">
        <f t="shared" si="1"/>
        <v>6.5000000000000002E-2</v>
      </c>
      <c r="N17" s="446"/>
      <c r="O17" s="446"/>
      <c r="P17" s="103">
        <v>1</v>
      </c>
      <c r="Q17" s="99">
        <f t="shared" si="2"/>
        <v>0.35</v>
      </c>
      <c r="R17" s="104">
        <f t="shared" si="3"/>
        <v>0</v>
      </c>
      <c r="S17" s="77"/>
      <c r="T17" s="76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/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/>
      <c r="BU17" s="77"/>
      <c r="BV17" s="77"/>
      <c r="BW17" s="77"/>
      <c r="BX17" s="77"/>
      <c r="BY17" s="77"/>
      <c r="BZ17" s="77"/>
      <c r="CA17" s="422"/>
      <c r="CB17" s="423"/>
      <c r="CC17" s="397"/>
      <c r="CD17" s="398"/>
      <c r="CE17" s="398"/>
      <c r="CF17" s="398"/>
      <c r="CG17" s="398"/>
      <c r="CH17" s="398"/>
      <c r="CI17" s="398"/>
      <c r="CJ17" s="398"/>
      <c r="CK17" s="398"/>
      <c r="CL17" s="424"/>
      <c r="CM17" s="424"/>
      <c r="CN17" s="77"/>
      <c r="CO17" s="77"/>
      <c r="CP17" s="77"/>
      <c r="CQ17" s="77"/>
      <c r="CR17" s="77"/>
      <c r="CS17" s="77"/>
      <c r="CT17" s="77"/>
      <c r="CU17" s="77"/>
      <c r="CV17" s="77"/>
      <c r="CW17" s="77"/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77"/>
      <c r="DI17" s="77"/>
      <c r="DJ17" s="77"/>
      <c r="DK17" s="77"/>
      <c r="DL17" s="77"/>
      <c r="DM17" s="77"/>
      <c r="DN17" s="77"/>
      <c r="DO17" s="77"/>
      <c r="DP17" s="77"/>
      <c r="DQ17" s="77"/>
      <c r="DR17" s="77"/>
      <c r="DS17" s="77"/>
      <c r="DT17" s="77"/>
      <c r="DU17" s="77"/>
      <c r="DV17" s="77"/>
      <c r="DW17" s="77"/>
      <c r="DX17" s="77"/>
      <c r="DY17" s="77"/>
      <c r="DZ17" s="77"/>
      <c r="EA17" s="77"/>
      <c r="EB17" s="77"/>
      <c r="EC17" s="77"/>
      <c r="ED17" s="77"/>
      <c r="EE17" s="77"/>
      <c r="EF17" s="77"/>
      <c r="EG17" s="77"/>
      <c r="EH17" s="77"/>
      <c r="EI17" s="77"/>
      <c r="EJ17" s="77"/>
      <c r="EK17" s="77"/>
      <c r="EL17" s="77"/>
      <c r="EM17" s="77"/>
      <c r="EN17" s="77"/>
      <c r="EO17" s="77"/>
      <c r="EP17" s="77"/>
      <c r="EQ17" s="77"/>
      <c r="ER17" s="77"/>
      <c r="ES17" s="77"/>
      <c r="ET17" s="77"/>
      <c r="EU17" s="77"/>
      <c r="EV17" s="77"/>
      <c r="EW17" s="77"/>
      <c r="EX17" s="77"/>
      <c r="EY17" s="77"/>
      <c r="EZ17" s="77"/>
      <c r="FA17" s="77"/>
      <c r="FB17" s="77"/>
      <c r="FC17" s="77"/>
      <c r="FD17" s="77"/>
      <c r="FE17" s="77"/>
      <c r="FF17" s="77"/>
      <c r="FG17" s="77"/>
      <c r="FH17" s="77"/>
      <c r="FI17" s="77"/>
      <c r="FJ17" s="77"/>
      <c r="FK17" s="77"/>
      <c r="FL17" s="77"/>
      <c r="FM17" s="77"/>
      <c r="FN17" s="77"/>
      <c r="FO17" s="77"/>
      <c r="FP17" s="77"/>
      <c r="FQ17" s="77"/>
      <c r="FR17" s="77"/>
      <c r="FS17" s="77"/>
      <c r="FT17" s="77"/>
      <c r="FU17" s="77"/>
      <c r="FV17" s="77"/>
      <c r="FW17" s="77"/>
      <c r="FX17" s="77"/>
      <c r="FY17" s="77"/>
      <c r="FZ17" s="77"/>
      <c r="GA17" s="77"/>
      <c r="GB17" s="77"/>
      <c r="GC17" s="77"/>
      <c r="GD17" s="77"/>
      <c r="GE17" s="77"/>
      <c r="GF17" s="77"/>
      <c r="GG17" s="77"/>
      <c r="GH17" s="77"/>
      <c r="GI17" s="77"/>
      <c r="GJ17" s="77"/>
      <c r="GK17" s="77"/>
      <c r="GL17" s="78"/>
      <c r="GM17" s="78"/>
      <c r="GN17" s="77"/>
      <c r="GO17" s="77"/>
      <c r="GP17" s="77"/>
      <c r="GQ17" s="77"/>
      <c r="GR17" s="79"/>
      <c r="GS17" s="77"/>
      <c r="GT17" s="79"/>
    </row>
    <row r="18" spans="2:202" ht="18" customHeight="1" thickBot="1">
      <c r="B18" s="76"/>
      <c r="C18" s="94">
        <f t="shared" si="5"/>
        <v>10</v>
      </c>
      <c r="D18" s="95" t="s">
        <v>1260</v>
      </c>
      <c r="E18" s="96" t="s">
        <v>1251</v>
      </c>
      <c r="F18" s="97">
        <f t="shared" si="4"/>
        <v>86</v>
      </c>
      <c r="G18" s="98">
        <v>40112</v>
      </c>
      <c r="H18" s="98">
        <v>40198</v>
      </c>
      <c r="I18" s="99">
        <f t="shared" si="6"/>
        <v>6.5000000000000002E-2</v>
      </c>
      <c r="J18" s="100">
        <f t="shared" si="0"/>
        <v>72</v>
      </c>
      <c r="K18" s="446"/>
      <c r="L18" s="101">
        <f t="shared" si="7"/>
        <v>0.83720930232558144</v>
      </c>
      <c r="M18" s="102">
        <f t="shared" si="1"/>
        <v>5.4418604651162793E-2</v>
      </c>
      <c r="N18" s="446"/>
      <c r="O18" s="446"/>
      <c r="P18" s="103">
        <v>0.94000000000000006</v>
      </c>
      <c r="Q18" s="99">
        <f t="shared" si="2"/>
        <v>0.32900000000000001</v>
      </c>
      <c r="R18" s="104">
        <f t="shared" si="3"/>
        <v>0.10279069767441862</v>
      </c>
      <c r="S18" s="77"/>
      <c r="T18" s="76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77"/>
      <c r="AS18" s="77"/>
      <c r="AT18" s="77"/>
      <c r="AU18" s="77"/>
      <c r="AV18" s="77"/>
      <c r="AW18" s="77"/>
      <c r="AX18" s="77"/>
      <c r="AY18" s="77"/>
      <c r="AZ18" s="77"/>
      <c r="BA18" s="77"/>
      <c r="BB18" s="77"/>
      <c r="BC18" s="77"/>
      <c r="BD18" s="77"/>
      <c r="BE18" s="77"/>
      <c r="BF18" s="77"/>
      <c r="BG18" s="77"/>
      <c r="BH18" s="77"/>
      <c r="BI18" s="77"/>
      <c r="BJ18" s="77"/>
      <c r="BK18" s="77"/>
      <c r="BL18" s="77"/>
      <c r="BM18" s="77"/>
      <c r="BN18" s="77"/>
      <c r="BO18" s="77"/>
      <c r="BP18" s="77"/>
      <c r="BQ18" s="77"/>
      <c r="BR18" s="77"/>
      <c r="BS18" s="77"/>
      <c r="BT18" s="77"/>
      <c r="BU18" s="77"/>
      <c r="BV18" s="77"/>
      <c r="BW18" s="77"/>
      <c r="BX18" s="77"/>
      <c r="BY18" s="77"/>
      <c r="BZ18" s="77"/>
      <c r="CA18" s="105"/>
      <c r="CB18" s="105"/>
      <c r="CC18" s="106"/>
      <c r="CD18" s="109"/>
      <c r="CE18" s="109"/>
      <c r="CF18" s="77"/>
      <c r="CG18" s="77"/>
      <c r="CH18" s="77"/>
      <c r="CI18" s="77"/>
      <c r="CJ18" s="77"/>
      <c r="CK18" s="77"/>
      <c r="CL18" s="296"/>
      <c r="CN18" s="77"/>
      <c r="CO18" s="77"/>
      <c r="CP18" s="77"/>
      <c r="CQ18" s="77"/>
      <c r="CR18" s="77"/>
      <c r="CS18" s="77"/>
      <c r="CT18" s="77"/>
      <c r="CU18" s="77"/>
      <c r="CV18" s="77"/>
      <c r="CW18" s="77"/>
      <c r="CX18" s="77"/>
      <c r="CY18" s="77"/>
      <c r="CZ18" s="77"/>
      <c r="DA18" s="77"/>
      <c r="DB18" s="77"/>
      <c r="DC18" s="77"/>
      <c r="DD18" s="77"/>
      <c r="DE18" s="77"/>
      <c r="DF18" s="77"/>
      <c r="DG18" s="77"/>
      <c r="DH18" s="77"/>
      <c r="DI18" s="77"/>
      <c r="DJ18" s="77"/>
      <c r="DK18" s="77"/>
      <c r="DL18" s="77"/>
      <c r="DM18" s="77"/>
      <c r="DN18" s="77"/>
      <c r="DO18" s="77"/>
      <c r="DP18" s="77"/>
      <c r="DQ18" s="77"/>
      <c r="DR18" s="77"/>
      <c r="DS18" s="77"/>
      <c r="DT18" s="77"/>
      <c r="DU18" s="77"/>
      <c r="DV18" s="77"/>
      <c r="DW18" s="77"/>
      <c r="DX18" s="77"/>
      <c r="DY18" s="77"/>
      <c r="DZ18" s="77"/>
      <c r="EA18" s="77"/>
      <c r="EB18" s="77"/>
      <c r="EC18" s="77"/>
      <c r="ED18" s="77"/>
      <c r="EE18" s="77"/>
      <c r="EF18" s="77"/>
      <c r="EG18" s="77"/>
      <c r="EH18" s="77"/>
      <c r="EI18" s="77"/>
      <c r="EJ18" s="77"/>
      <c r="EK18" s="77"/>
      <c r="EL18" s="77"/>
      <c r="EM18" s="77"/>
      <c r="EN18" s="77"/>
      <c r="EO18" s="77"/>
      <c r="EP18" s="77"/>
      <c r="EQ18" s="77"/>
      <c r="ER18" s="77"/>
      <c r="ES18" s="77"/>
      <c r="ET18" s="77"/>
      <c r="EU18" s="77"/>
      <c r="EV18" s="77"/>
      <c r="EW18" s="77"/>
      <c r="EX18" s="77"/>
      <c r="EY18" s="77"/>
      <c r="EZ18" s="77"/>
      <c r="FA18" s="77"/>
      <c r="FB18" s="77"/>
      <c r="FC18" s="77"/>
      <c r="FD18" s="77"/>
      <c r="FE18" s="77"/>
      <c r="FF18" s="77"/>
      <c r="FG18" s="77"/>
      <c r="FH18" s="77"/>
      <c r="FI18" s="77"/>
      <c r="FJ18" s="77"/>
      <c r="FK18" s="77"/>
      <c r="FL18" s="77"/>
      <c r="FM18" s="77"/>
      <c r="FN18" s="77"/>
      <c r="FO18" s="77"/>
      <c r="FP18" s="77"/>
      <c r="FQ18" s="77"/>
      <c r="FR18" s="77"/>
      <c r="FS18" s="77"/>
      <c r="FT18" s="77"/>
      <c r="FU18" s="77"/>
      <c r="FV18" s="77"/>
      <c r="FW18" s="77"/>
      <c r="FX18" s="77"/>
      <c r="FY18" s="77"/>
      <c r="FZ18" s="77"/>
      <c r="GA18" s="77"/>
      <c r="GB18" s="77"/>
      <c r="GC18" s="77"/>
      <c r="GD18" s="77"/>
      <c r="GE18" s="77"/>
      <c r="GF18" s="77"/>
      <c r="GG18" s="77"/>
      <c r="GH18" s="77"/>
      <c r="GI18" s="77"/>
      <c r="GJ18" s="77"/>
      <c r="GK18" s="77"/>
      <c r="GL18" s="78"/>
      <c r="GM18" s="78"/>
      <c r="GN18" s="77"/>
      <c r="GO18" s="77"/>
      <c r="GP18" s="77"/>
      <c r="GQ18" s="77"/>
      <c r="GR18" s="79"/>
      <c r="GS18" s="77"/>
      <c r="GT18" s="79"/>
    </row>
    <row r="19" spans="2:202" ht="15" customHeight="1" thickBot="1">
      <c r="B19" s="76"/>
      <c r="C19" s="110">
        <f t="shared" si="5"/>
        <v>11</v>
      </c>
      <c r="D19" s="111" t="s">
        <v>1261</v>
      </c>
      <c r="E19" s="112" t="s">
        <v>1251</v>
      </c>
      <c r="F19" s="113">
        <f t="shared" si="4"/>
        <v>86</v>
      </c>
      <c r="G19" s="114">
        <v>40112</v>
      </c>
      <c r="H19" s="114">
        <v>40198</v>
      </c>
      <c r="I19" s="115">
        <f t="shared" si="6"/>
        <v>6.5000000000000002E-2</v>
      </c>
      <c r="J19" s="116">
        <f t="shared" si="0"/>
        <v>72</v>
      </c>
      <c r="K19" s="447"/>
      <c r="L19" s="117">
        <f t="shared" si="7"/>
        <v>0.83720930232558144</v>
      </c>
      <c r="M19" s="118">
        <f t="shared" si="1"/>
        <v>5.4418604651162793E-2</v>
      </c>
      <c r="N19" s="447"/>
      <c r="O19" s="447"/>
      <c r="P19" s="119">
        <v>0.94000000000000006</v>
      </c>
      <c r="Q19" s="115">
        <f t="shared" si="2"/>
        <v>0.32900000000000001</v>
      </c>
      <c r="R19" s="120">
        <f t="shared" si="3"/>
        <v>0.10279069767441862</v>
      </c>
      <c r="S19" s="77"/>
      <c r="T19" s="76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H19" s="77"/>
      <c r="AI19" s="77"/>
      <c r="AJ19" s="77"/>
      <c r="AK19" s="77"/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/>
      <c r="BL19" s="77"/>
      <c r="BM19" s="77"/>
      <c r="BN19" s="77"/>
      <c r="BO19" s="77"/>
      <c r="BP19" s="77"/>
      <c r="BQ19" s="77"/>
      <c r="BR19" s="77"/>
      <c r="BS19" s="77"/>
      <c r="BT19" s="77"/>
      <c r="BU19" s="77"/>
      <c r="BV19" s="77"/>
      <c r="BW19" s="77"/>
      <c r="BX19" s="77"/>
      <c r="BY19" s="77"/>
      <c r="BZ19" s="77"/>
      <c r="CA19" s="425" t="s">
        <v>1247</v>
      </c>
      <c r="CB19" s="426"/>
      <c r="CC19" s="397" t="s">
        <v>1262</v>
      </c>
      <c r="CD19" s="398"/>
      <c r="CE19" s="398"/>
      <c r="CF19" s="398"/>
      <c r="CG19" s="398"/>
      <c r="CH19" s="398"/>
      <c r="CI19" s="398"/>
      <c r="CJ19" s="398"/>
      <c r="CK19" s="398"/>
      <c r="CL19" s="396">
        <v>0.05</v>
      </c>
      <c r="CM19" s="396"/>
      <c r="CN19" s="77"/>
      <c r="CO19" s="77"/>
      <c r="CP19" s="77"/>
      <c r="CQ19" s="77"/>
      <c r="CR19" s="77"/>
      <c r="CS19" s="77"/>
      <c r="CT19" s="77"/>
      <c r="CU19" s="77"/>
      <c r="CV19" s="77"/>
      <c r="CW19" s="77"/>
      <c r="CX19" s="77"/>
      <c r="CY19" s="77"/>
      <c r="CZ19" s="77"/>
      <c r="DA19" s="77"/>
      <c r="DB19" s="77"/>
      <c r="DC19" s="77"/>
      <c r="DD19" s="77"/>
      <c r="DE19" s="77"/>
      <c r="DF19" s="77"/>
      <c r="DG19" s="77"/>
      <c r="DH19" s="77"/>
      <c r="DI19" s="77"/>
      <c r="DJ19" s="77"/>
      <c r="DK19" s="77"/>
      <c r="DL19" s="77"/>
      <c r="DM19" s="77"/>
      <c r="DN19" s="77"/>
      <c r="DO19" s="77"/>
      <c r="DP19" s="77"/>
      <c r="DQ19" s="77"/>
      <c r="DR19" s="77"/>
      <c r="DS19" s="77"/>
      <c r="DT19" s="77"/>
      <c r="DU19" s="77"/>
      <c r="DV19" s="77"/>
      <c r="DW19" s="77"/>
      <c r="DX19" s="77"/>
      <c r="DY19" s="77"/>
      <c r="DZ19" s="77"/>
      <c r="EA19" s="77"/>
      <c r="EB19" s="77"/>
      <c r="EC19" s="77"/>
      <c r="ED19" s="77"/>
      <c r="EE19" s="77"/>
      <c r="EF19" s="77"/>
      <c r="EG19" s="77"/>
      <c r="EH19" s="77"/>
      <c r="EI19" s="77"/>
      <c r="EJ19" s="77"/>
      <c r="EK19" s="77"/>
      <c r="EL19" s="77"/>
      <c r="EM19" s="77"/>
      <c r="EN19" s="77"/>
      <c r="EO19" s="77"/>
      <c r="EP19" s="77"/>
      <c r="EQ19" s="77"/>
      <c r="ER19" s="77"/>
      <c r="ES19" s="77"/>
      <c r="ET19" s="77"/>
      <c r="EU19" s="77"/>
      <c r="EV19" s="77"/>
      <c r="EW19" s="77"/>
      <c r="EX19" s="77"/>
      <c r="EY19" s="77"/>
      <c r="EZ19" s="77"/>
      <c r="FA19" s="77"/>
      <c r="FB19" s="77"/>
      <c r="FC19" s="77"/>
      <c r="FD19" s="77"/>
      <c r="FE19" s="77"/>
      <c r="FF19" s="77"/>
      <c r="FG19" s="77"/>
      <c r="FH19" s="77"/>
      <c r="FI19" s="77"/>
      <c r="FJ19" s="77"/>
      <c r="FK19" s="77"/>
      <c r="FL19" s="77"/>
      <c r="FM19" s="77"/>
      <c r="FN19" s="77"/>
      <c r="FO19" s="77"/>
      <c r="FP19" s="77"/>
      <c r="FQ19" s="77"/>
      <c r="FR19" s="77"/>
      <c r="FS19" s="77"/>
      <c r="FT19" s="77"/>
      <c r="FU19" s="77"/>
      <c r="FV19" s="77"/>
      <c r="FW19" s="77"/>
      <c r="FX19" s="77"/>
      <c r="FY19" s="77"/>
      <c r="FZ19" s="77"/>
      <c r="GA19" s="77"/>
      <c r="GB19" s="77"/>
      <c r="GC19" s="77"/>
      <c r="GD19" s="77"/>
      <c r="GE19" s="77"/>
      <c r="GF19" s="77"/>
      <c r="GG19" s="77"/>
      <c r="GH19" s="77"/>
      <c r="GI19" s="77"/>
      <c r="GJ19" s="77"/>
      <c r="GK19" s="77"/>
      <c r="GL19" s="78"/>
      <c r="GM19" s="78"/>
      <c r="GN19" s="77"/>
      <c r="GO19" s="77"/>
      <c r="GP19" s="77"/>
      <c r="GQ19" s="77"/>
      <c r="GR19" s="79"/>
      <c r="GS19" s="77"/>
      <c r="GT19" s="79"/>
    </row>
    <row r="20" spans="2:202" ht="15.75" customHeight="1" thickBot="1">
      <c r="B20" s="76"/>
      <c r="C20" s="121">
        <f t="shared" si="5"/>
        <v>12</v>
      </c>
      <c r="D20" s="122" t="s">
        <v>1263</v>
      </c>
      <c r="E20" s="123" t="s">
        <v>1264</v>
      </c>
      <c r="F20" s="124">
        <f t="shared" si="4"/>
        <v>12</v>
      </c>
      <c r="G20" s="125">
        <v>40186</v>
      </c>
      <c r="H20" s="125">
        <v>40198</v>
      </c>
      <c r="I20" s="297">
        <f t="shared" ref="I20:I25" si="8">46%/7</f>
        <v>6.5714285714285711E-2</v>
      </c>
      <c r="J20" s="126">
        <f t="shared" si="0"/>
        <v>0</v>
      </c>
      <c r="K20" s="411">
        <f>+SUMPRODUCT($I$20:$I$28,L20:L28)</f>
        <v>0.32211528822055135</v>
      </c>
      <c r="L20" s="127">
        <f t="shared" si="7"/>
        <v>0</v>
      </c>
      <c r="M20" s="128">
        <f t="shared" si="1"/>
        <v>0</v>
      </c>
      <c r="N20" s="414">
        <f>+SUMPRODUCT($I$20:$I$28,P20:P28)</f>
        <v>0.32550476190476185</v>
      </c>
      <c r="O20" s="411">
        <f>+N20-K20</f>
        <v>3.3894736842104978E-3</v>
      </c>
      <c r="P20" s="129">
        <v>2.0000000000000004E-2</v>
      </c>
      <c r="Q20" s="297">
        <f t="shared" si="2"/>
        <v>7.000000000000001E-3</v>
      </c>
      <c r="R20" s="130">
        <f t="shared" si="3"/>
        <v>2.0000000000000004E-2</v>
      </c>
      <c r="S20" s="77"/>
      <c r="T20" s="76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77"/>
      <c r="AH20" s="77"/>
      <c r="AI20" s="77"/>
      <c r="AJ20" s="77"/>
      <c r="AK20" s="77"/>
      <c r="AL20" s="77"/>
      <c r="AM20" s="77"/>
      <c r="AN20" s="77"/>
      <c r="AO20" s="77"/>
      <c r="AP20" s="77"/>
      <c r="AQ20" s="77"/>
      <c r="AR20" s="77"/>
      <c r="AS20" s="77"/>
      <c r="AT20" s="77"/>
      <c r="AU20" s="77"/>
      <c r="AV20" s="77"/>
      <c r="AW20" s="77"/>
      <c r="AX20" s="77"/>
      <c r="AY20" s="77"/>
      <c r="AZ20" s="77"/>
      <c r="BA20" s="77"/>
      <c r="BB20" s="77"/>
      <c r="BC20" s="77"/>
      <c r="BD20" s="77"/>
      <c r="BE20" s="77"/>
      <c r="BF20" s="77"/>
      <c r="BG20" s="77"/>
      <c r="BH20" s="77"/>
      <c r="BI20" s="77"/>
      <c r="BJ20" s="77"/>
      <c r="BK20" s="77"/>
      <c r="BL20" s="77"/>
      <c r="BM20" s="77"/>
      <c r="BN20" s="77"/>
      <c r="BO20" s="77"/>
      <c r="BP20" s="77"/>
      <c r="BQ20" s="77"/>
      <c r="BR20" s="77"/>
      <c r="BS20" s="77"/>
      <c r="BT20" s="77"/>
      <c r="BU20" s="77"/>
      <c r="BV20" s="77"/>
      <c r="BW20" s="77"/>
      <c r="BX20" s="77"/>
      <c r="BY20" s="77"/>
      <c r="BZ20" s="77"/>
      <c r="CA20" s="427"/>
      <c r="CB20" s="428"/>
      <c r="CC20" s="397"/>
      <c r="CD20" s="398"/>
      <c r="CE20" s="398"/>
      <c r="CF20" s="398"/>
      <c r="CG20" s="398"/>
      <c r="CH20" s="398"/>
      <c r="CI20" s="398"/>
      <c r="CJ20" s="398"/>
      <c r="CK20" s="398"/>
      <c r="CL20" s="396"/>
      <c r="CM20" s="396"/>
      <c r="CN20" s="77"/>
      <c r="CO20" s="77"/>
      <c r="CP20" s="77"/>
      <c r="CQ20" s="77"/>
      <c r="CR20" s="77"/>
      <c r="CS20" s="77"/>
      <c r="CT20" s="77"/>
      <c r="CU20" s="77"/>
      <c r="CV20" s="77"/>
      <c r="CW20" s="77"/>
      <c r="CX20" s="77"/>
      <c r="CY20" s="77"/>
      <c r="CZ20" s="77"/>
      <c r="DA20" s="77"/>
      <c r="DB20" s="77"/>
      <c r="DC20" s="77"/>
      <c r="DD20" s="77"/>
      <c r="DE20" s="77"/>
      <c r="DF20" s="77"/>
      <c r="DG20" s="77"/>
      <c r="DH20" s="77"/>
      <c r="DI20" s="77"/>
      <c r="DJ20" s="77"/>
      <c r="DK20" s="77"/>
      <c r="DL20" s="77"/>
      <c r="DM20" s="77"/>
      <c r="DN20" s="77"/>
      <c r="DO20" s="77"/>
      <c r="DP20" s="77"/>
      <c r="DQ20" s="77"/>
      <c r="DR20" s="77"/>
      <c r="DS20" s="77"/>
      <c r="DT20" s="77"/>
      <c r="DU20" s="77"/>
      <c r="DV20" s="77"/>
      <c r="DW20" s="77"/>
      <c r="DX20" s="77"/>
      <c r="DY20" s="77"/>
      <c r="DZ20" s="77"/>
      <c r="EA20" s="77"/>
      <c r="EB20" s="77"/>
      <c r="EC20" s="77"/>
      <c r="ED20" s="77"/>
      <c r="EE20" s="77"/>
      <c r="EF20" s="77"/>
      <c r="EG20" s="77"/>
      <c r="EH20" s="77"/>
      <c r="EI20" s="77"/>
      <c r="EJ20" s="77"/>
      <c r="EK20" s="77"/>
      <c r="EL20" s="77"/>
      <c r="EM20" s="77"/>
      <c r="EN20" s="77"/>
      <c r="EO20" s="77"/>
      <c r="EP20" s="77"/>
      <c r="EQ20" s="77"/>
      <c r="ER20" s="77"/>
      <c r="ES20" s="77"/>
      <c r="ET20" s="77"/>
      <c r="EU20" s="77"/>
      <c r="EV20" s="77"/>
      <c r="EW20" s="77"/>
      <c r="EX20" s="77"/>
      <c r="EY20" s="77"/>
      <c r="EZ20" s="77"/>
      <c r="FA20" s="77"/>
      <c r="FB20" s="77"/>
      <c r="FC20" s="77"/>
      <c r="FD20" s="77"/>
      <c r="FE20" s="77"/>
      <c r="FF20" s="77"/>
      <c r="FG20" s="77"/>
      <c r="FH20" s="77"/>
      <c r="FI20" s="77"/>
      <c r="FJ20" s="77"/>
      <c r="FK20" s="77"/>
      <c r="FL20" s="77"/>
      <c r="FM20" s="77"/>
      <c r="FN20" s="77"/>
      <c r="FO20" s="77"/>
      <c r="FP20" s="77"/>
      <c r="FQ20" s="77"/>
      <c r="FR20" s="77"/>
      <c r="FS20" s="77"/>
      <c r="FT20" s="77"/>
      <c r="FU20" s="77"/>
      <c r="FV20" s="77"/>
      <c r="FW20" s="77"/>
      <c r="FX20" s="77"/>
      <c r="FY20" s="77"/>
      <c r="FZ20" s="77"/>
      <c r="GA20" s="77"/>
      <c r="GB20" s="77"/>
      <c r="GC20" s="77"/>
      <c r="GD20" s="77"/>
      <c r="GE20" s="77"/>
      <c r="GF20" s="77"/>
      <c r="GG20" s="77"/>
      <c r="GH20" s="77"/>
      <c r="GI20" s="77"/>
      <c r="GJ20" s="77"/>
      <c r="GK20" s="77"/>
      <c r="GL20" s="78"/>
      <c r="GM20" s="78"/>
      <c r="GN20" s="77"/>
      <c r="GO20" s="77"/>
      <c r="GP20" s="77"/>
      <c r="GQ20" s="77"/>
      <c r="GR20" s="79"/>
      <c r="GS20" s="77"/>
      <c r="GT20" s="79"/>
    </row>
    <row r="21" spans="2:202" ht="15.75" customHeight="1" thickBot="1">
      <c r="B21" s="76"/>
      <c r="C21" s="131">
        <f t="shared" si="5"/>
        <v>13</v>
      </c>
      <c r="D21" s="132" t="s">
        <v>1265</v>
      </c>
      <c r="E21" s="133" t="s">
        <v>1266</v>
      </c>
      <c r="F21" s="134">
        <f t="shared" si="4"/>
        <v>74</v>
      </c>
      <c r="G21" s="135">
        <v>40103</v>
      </c>
      <c r="H21" s="135">
        <v>40177</v>
      </c>
      <c r="I21" s="298">
        <f t="shared" si="8"/>
        <v>6.5714285714285711E-2</v>
      </c>
      <c r="J21" s="136">
        <f t="shared" si="0"/>
        <v>81</v>
      </c>
      <c r="K21" s="412"/>
      <c r="L21" s="137">
        <f t="shared" si="7"/>
        <v>1</v>
      </c>
      <c r="M21" s="138">
        <f t="shared" si="1"/>
        <v>6.5714285714285711E-2</v>
      </c>
      <c r="N21" s="415"/>
      <c r="O21" s="412"/>
      <c r="P21" s="139">
        <v>1</v>
      </c>
      <c r="Q21" s="298">
        <f t="shared" si="2"/>
        <v>0.35</v>
      </c>
      <c r="R21" s="140">
        <f t="shared" si="3"/>
        <v>0</v>
      </c>
      <c r="S21" s="77"/>
      <c r="T21" s="76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/>
      <c r="BM21" s="77"/>
      <c r="BN21" s="77"/>
      <c r="BO21" s="77"/>
      <c r="BP21" s="77"/>
      <c r="BQ21" s="77"/>
      <c r="BR21" s="77"/>
      <c r="BS21" s="77"/>
      <c r="BT21" s="77"/>
      <c r="BU21" s="77"/>
      <c r="BV21" s="77"/>
      <c r="BW21" s="77"/>
      <c r="BX21" s="77"/>
      <c r="BY21" s="77"/>
      <c r="BZ21" s="77"/>
      <c r="CA21" s="105"/>
      <c r="CB21" s="105"/>
      <c r="CC21" s="141"/>
      <c r="CD21" s="142"/>
      <c r="CE21" s="142"/>
      <c r="CF21" s="77"/>
      <c r="CG21" s="77"/>
      <c r="CH21" s="77"/>
      <c r="CI21" s="77"/>
      <c r="CJ21" s="77"/>
      <c r="CK21" s="77"/>
      <c r="CL21" s="296"/>
      <c r="CN21" s="77"/>
      <c r="CO21" s="77"/>
      <c r="CP21" s="77"/>
      <c r="CQ21" s="77"/>
      <c r="CR21" s="77"/>
      <c r="CS21" s="77"/>
      <c r="CT21" s="77"/>
      <c r="CU21" s="77"/>
      <c r="CV21" s="77"/>
      <c r="CW21" s="77"/>
      <c r="CX21" s="77"/>
      <c r="CY21" s="77"/>
      <c r="CZ21" s="77"/>
      <c r="DA21" s="77"/>
      <c r="DB21" s="77"/>
      <c r="DC21" s="77"/>
      <c r="DD21" s="77"/>
      <c r="DE21" s="77"/>
      <c r="DF21" s="77"/>
      <c r="DG21" s="77"/>
      <c r="DH21" s="77"/>
      <c r="DI21" s="77"/>
      <c r="DJ21" s="77"/>
      <c r="DK21" s="77"/>
      <c r="DL21" s="77"/>
      <c r="DM21" s="77"/>
      <c r="DN21" s="77"/>
      <c r="DO21" s="77"/>
      <c r="DP21" s="77"/>
      <c r="DQ21" s="77"/>
      <c r="DR21" s="77"/>
      <c r="DS21" s="77"/>
      <c r="DT21" s="77"/>
      <c r="DU21" s="77"/>
      <c r="DV21" s="77"/>
      <c r="DW21" s="77"/>
      <c r="DX21" s="77"/>
      <c r="DY21" s="77"/>
      <c r="DZ21" s="77"/>
      <c r="EA21" s="77"/>
      <c r="EB21" s="77"/>
      <c r="EC21" s="77"/>
      <c r="ED21" s="77"/>
      <c r="EE21" s="77"/>
      <c r="EF21" s="77"/>
      <c r="EG21" s="77"/>
      <c r="EH21" s="77"/>
      <c r="EI21" s="77"/>
      <c r="EJ21" s="77"/>
      <c r="EK21" s="77"/>
      <c r="EL21" s="77"/>
      <c r="EM21" s="77"/>
      <c r="EN21" s="77"/>
      <c r="EO21" s="77"/>
      <c r="EP21" s="77"/>
      <c r="EQ21" s="77"/>
      <c r="ER21" s="77"/>
      <c r="ES21" s="77"/>
      <c r="ET21" s="77"/>
      <c r="EU21" s="77"/>
      <c r="EV21" s="77"/>
      <c r="EW21" s="77"/>
      <c r="EX21" s="77"/>
      <c r="EY21" s="77"/>
      <c r="EZ21" s="77"/>
      <c r="FA21" s="77"/>
      <c r="FB21" s="77"/>
      <c r="FC21" s="77"/>
      <c r="FD21" s="77"/>
      <c r="FE21" s="77"/>
      <c r="FF21" s="77"/>
      <c r="FG21" s="77"/>
      <c r="FH21" s="77"/>
      <c r="FI21" s="77"/>
      <c r="FJ21" s="77"/>
      <c r="FK21" s="77"/>
      <c r="FL21" s="77"/>
      <c r="FM21" s="77"/>
      <c r="FN21" s="77"/>
      <c r="FO21" s="77"/>
      <c r="FP21" s="77"/>
      <c r="FQ21" s="77"/>
      <c r="FR21" s="77"/>
      <c r="FS21" s="77"/>
      <c r="FT21" s="77"/>
      <c r="FU21" s="77"/>
      <c r="FV21" s="77"/>
      <c r="FW21" s="77"/>
      <c r="FX21" s="77"/>
      <c r="FY21" s="77"/>
      <c r="FZ21" s="77"/>
      <c r="GA21" s="77"/>
      <c r="GB21" s="77"/>
      <c r="GC21" s="77"/>
      <c r="GD21" s="77"/>
      <c r="GE21" s="77"/>
      <c r="GF21" s="77"/>
      <c r="GG21" s="77"/>
      <c r="GH21" s="77"/>
      <c r="GI21" s="77"/>
      <c r="GJ21" s="77"/>
      <c r="GK21" s="77"/>
      <c r="GL21" s="78"/>
      <c r="GM21" s="78"/>
      <c r="GN21" s="77"/>
      <c r="GO21" s="77"/>
      <c r="GP21" s="77"/>
      <c r="GQ21" s="77"/>
      <c r="GR21" s="79"/>
      <c r="GS21" s="77"/>
      <c r="GT21" s="79"/>
    </row>
    <row r="22" spans="2:202" ht="15.75" customHeight="1">
      <c r="B22" s="76"/>
      <c r="C22" s="131">
        <f t="shared" si="5"/>
        <v>14</v>
      </c>
      <c r="D22" s="132" t="s">
        <v>1267</v>
      </c>
      <c r="E22" s="133" t="s">
        <v>1268</v>
      </c>
      <c r="F22" s="134">
        <f t="shared" si="4"/>
        <v>74</v>
      </c>
      <c r="G22" s="135">
        <v>40103</v>
      </c>
      <c r="H22" s="135">
        <v>40177</v>
      </c>
      <c r="I22" s="298">
        <f t="shared" si="8"/>
        <v>6.5714285714285711E-2</v>
      </c>
      <c r="J22" s="136">
        <f t="shared" si="0"/>
        <v>81</v>
      </c>
      <c r="K22" s="412"/>
      <c r="L22" s="137">
        <f t="shared" si="7"/>
        <v>1</v>
      </c>
      <c r="M22" s="138">
        <f t="shared" si="1"/>
        <v>6.5714285714285711E-2</v>
      </c>
      <c r="N22" s="415"/>
      <c r="O22" s="412"/>
      <c r="P22" s="139">
        <v>1</v>
      </c>
      <c r="Q22" s="298">
        <f t="shared" si="2"/>
        <v>0.35</v>
      </c>
      <c r="R22" s="140">
        <f t="shared" si="3"/>
        <v>0</v>
      </c>
      <c r="S22" s="77"/>
      <c r="T22" s="76"/>
      <c r="U22" s="77"/>
      <c r="V22" s="77"/>
      <c r="W22" s="77"/>
      <c r="X22" s="77"/>
      <c r="Y22" s="326"/>
      <c r="Z22" s="326"/>
      <c r="AA22" s="326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77"/>
      <c r="BE22" s="77"/>
      <c r="BF22" s="77"/>
      <c r="BG22" s="77"/>
      <c r="BH22" s="77"/>
      <c r="BI22" s="77"/>
      <c r="BJ22" s="77"/>
      <c r="BK22" s="77"/>
      <c r="BL22" s="77"/>
      <c r="BM22" s="77"/>
      <c r="BN22" s="77"/>
      <c r="BO22" s="77"/>
      <c r="BP22" s="77"/>
      <c r="BQ22" s="77"/>
      <c r="BR22" s="77"/>
      <c r="BS22" s="77"/>
      <c r="BT22" s="77"/>
      <c r="BU22" s="77"/>
      <c r="BV22" s="77"/>
      <c r="BW22" s="77"/>
      <c r="BX22" s="77"/>
      <c r="BY22" s="77"/>
      <c r="BZ22" s="77"/>
      <c r="CA22" s="416" t="s">
        <v>1247</v>
      </c>
      <c r="CB22" s="417"/>
      <c r="CC22" s="397" t="s">
        <v>1269</v>
      </c>
      <c r="CD22" s="398"/>
      <c r="CE22" s="398"/>
      <c r="CF22" s="398"/>
      <c r="CG22" s="398"/>
      <c r="CH22" s="398"/>
      <c r="CI22" s="398"/>
      <c r="CJ22" s="398"/>
      <c r="CK22" s="398"/>
      <c r="CL22" s="396">
        <v>0.1</v>
      </c>
      <c r="CM22" s="396"/>
      <c r="CN22" s="77"/>
      <c r="CO22" s="77"/>
      <c r="CP22" s="77"/>
      <c r="CQ22" s="77"/>
      <c r="CR22" s="77"/>
      <c r="CS22" s="77"/>
      <c r="CT22" s="77"/>
      <c r="CU22" s="77"/>
      <c r="CV22" s="77"/>
      <c r="CW22" s="77"/>
      <c r="CX22" s="77"/>
      <c r="CY22" s="77"/>
      <c r="CZ22" s="77"/>
      <c r="DA22" s="77"/>
      <c r="DB22" s="77"/>
      <c r="DC22" s="77"/>
      <c r="DD22" s="77"/>
      <c r="DE22" s="77"/>
      <c r="DF22" s="77"/>
      <c r="DG22" s="77"/>
      <c r="DH22" s="77"/>
      <c r="DI22" s="77"/>
      <c r="DJ22" s="77"/>
      <c r="DK22" s="77"/>
      <c r="DL22" s="77"/>
      <c r="DM22" s="77"/>
      <c r="DN22" s="77"/>
      <c r="DO22" s="77"/>
      <c r="DP22" s="77"/>
      <c r="DQ22" s="77"/>
      <c r="DR22" s="77"/>
      <c r="DS22" s="77"/>
      <c r="DT22" s="77"/>
      <c r="DU22" s="77"/>
      <c r="DV22" s="77"/>
      <c r="DW22" s="77"/>
      <c r="DX22" s="77"/>
      <c r="DY22" s="77"/>
      <c r="DZ22" s="77"/>
      <c r="EA22" s="77"/>
      <c r="EB22" s="77"/>
      <c r="EC22" s="77"/>
      <c r="ED22" s="77"/>
      <c r="EE22" s="77"/>
      <c r="EF22" s="77"/>
      <c r="EG22" s="77"/>
      <c r="EH22" s="77"/>
      <c r="EI22" s="77"/>
      <c r="EJ22" s="77"/>
      <c r="EK22" s="77"/>
      <c r="EL22" s="77"/>
      <c r="EM22" s="77"/>
      <c r="EN22" s="77"/>
      <c r="EO22" s="77"/>
      <c r="EP22" s="77"/>
      <c r="EQ22" s="77"/>
      <c r="ER22" s="77"/>
      <c r="ES22" s="77"/>
      <c r="ET22" s="77"/>
      <c r="EU22" s="77"/>
      <c r="EV22" s="77"/>
      <c r="EW22" s="77"/>
      <c r="EX22" s="77"/>
      <c r="EY22" s="77"/>
      <c r="EZ22" s="77"/>
      <c r="FA22" s="77"/>
      <c r="FB22" s="77"/>
      <c r="FC22" s="77"/>
      <c r="FD22" s="77"/>
      <c r="FE22" s="77"/>
      <c r="FF22" s="77"/>
      <c r="FG22" s="77"/>
      <c r="FH22" s="77"/>
      <c r="FI22" s="77"/>
      <c r="FJ22" s="77"/>
      <c r="FK22" s="77"/>
      <c r="FL22" s="77"/>
      <c r="FM22" s="77"/>
      <c r="FN22" s="77"/>
      <c r="FO22" s="77"/>
      <c r="FP22" s="77"/>
      <c r="FQ22" s="77"/>
      <c r="FR22" s="77"/>
      <c r="FS22" s="77"/>
      <c r="FT22" s="77"/>
      <c r="FU22" s="77"/>
      <c r="FV22" s="77"/>
      <c r="FW22" s="77"/>
      <c r="FX22" s="77"/>
      <c r="FY22" s="77"/>
      <c r="FZ22" s="77"/>
      <c r="GA22" s="77"/>
      <c r="GB22" s="77"/>
      <c r="GC22" s="77"/>
      <c r="GD22" s="77"/>
      <c r="GE22" s="77"/>
      <c r="GF22" s="77"/>
      <c r="GG22" s="77"/>
      <c r="GH22" s="77"/>
      <c r="GI22" s="77"/>
      <c r="GJ22" s="77"/>
      <c r="GK22" s="77"/>
      <c r="GL22" s="78"/>
      <c r="GM22" s="78"/>
      <c r="GN22" s="77"/>
      <c r="GO22" s="77"/>
      <c r="GP22" s="77"/>
      <c r="GQ22" s="77"/>
      <c r="GR22" s="79"/>
      <c r="GS22" s="77"/>
      <c r="GT22" s="79"/>
    </row>
    <row r="23" spans="2:202" ht="15.75" customHeight="1" thickBot="1">
      <c r="B23" s="76"/>
      <c r="C23" s="131">
        <f t="shared" si="5"/>
        <v>15</v>
      </c>
      <c r="D23" s="132" t="s">
        <v>1270</v>
      </c>
      <c r="E23" s="133" t="s">
        <v>1271</v>
      </c>
      <c r="F23" s="134">
        <f t="shared" si="4"/>
        <v>74</v>
      </c>
      <c r="G23" s="135">
        <v>40103</v>
      </c>
      <c r="H23" s="135">
        <v>40177</v>
      </c>
      <c r="I23" s="298">
        <f t="shared" si="8"/>
        <v>6.5714285714285711E-2</v>
      </c>
      <c r="J23" s="136">
        <f t="shared" si="0"/>
        <v>81</v>
      </c>
      <c r="K23" s="412"/>
      <c r="L23" s="137">
        <f t="shared" si="7"/>
        <v>1</v>
      </c>
      <c r="M23" s="138">
        <f t="shared" si="1"/>
        <v>6.5714285714285711E-2</v>
      </c>
      <c r="N23" s="415"/>
      <c r="O23" s="412"/>
      <c r="P23" s="139">
        <v>1</v>
      </c>
      <c r="Q23" s="298">
        <f t="shared" si="2"/>
        <v>0.35</v>
      </c>
      <c r="R23" s="140">
        <f t="shared" si="3"/>
        <v>0</v>
      </c>
      <c r="S23" s="77"/>
      <c r="T23" s="76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  <c r="BG23" s="77"/>
      <c r="BH23" s="77"/>
      <c r="BI23" s="77"/>
      <c r="BJ23" s="77"/>
      <c r="BK23" s="77"/>
      <c r="BL23" s="77"/>
      <c r="BM23" s="77"/>
      <c r="BN23" s="77"/>
      <c r="BO23" s="77"/>
      <c r="BP23" s="77"/>
      <c r="BQ23" s="77"/>
      <c r="BR23" s="77"/>
      <c r="BS23" s="77"/>
      <c r="BT23" s="77"/>
      <c r="BU23" s="77"/>
      <c r="BV23" s="77"/>
      <c r="BW23" s="77"/>
      <c r="BX23" s="77"/>
      <c r="BY23" s="77"/>
      <c r="BZ23" s="77"/>
      <c r="CA23" s="418"/>
      <c r="CB23" s="419"/>
      <c r="CC23" s="397"/>
      <c r="CD23" s="398"/>
      <c r="CE23" s="398"/>
      <c r="CF23" s="398"/>
      <c r="CG23" s="398"/>
      <c r="CH23" s="398"/>
      <c r="CI23" s="398"/>
      <c r="CJ23" s="398"/>
      <c r="CK23" s="398"/>
      <c r="CL23" s="396"/>
      <c r="CM23" s="396"/>
      <c r="CN23" s="77"/>
      <c r="CO23" s="77"/>
      <c r="CP23" s="77"/>
      <c r="CQ23" s="77"/>
      <c r="CR23" s="77"/>
      <c r="CS23" s="77"/>
      <c r="CT23" s="77"/>
      <c r="CU23" s="77"/>
      <c r="CV23" s="77"/>
      <c r="CW23" s="77"/>
      <c r="CX23" s="77"/>
      <c r="CY23" s="77"/>
      <c r="CZ23" s="77"/>
      <c r="DA23" s="77"/>
      <c r="DB23" s="77"/>
      <c r="DC23" s="77"/>
      <c r="DD23" s="77"/>
      <c r="DE23" s="77"/>
      <c r="DF23" s="77"/>
      <c r="DG23" s="77"/>
      <c r="DH23" s="77"/>
      <c r="DI23" s="77"/>
      <c r="DJ23" s="77"/>
      <c r="DK23" s="77"/>
      <c r="DL23" s="77"/>
      <c r="DM23" s="77"/>
      <c r="DN23" s="77"/>
      <c r="DO23" s="77"/>
      <c r="DP23" s="77"/>
      <c r="DQ23" s="77"/>
      <c r="DR23" s="77"/>
      <c r="DS23" s="77"/>
      <c r="DT23" s="77"/>
      <c r="DU23" s="77"/>
      <c r="DV23" s="77"/>
      <c r="DW23" s="77"/>
      <c r="DX23" s="77"/>
      <c r="DY23" s="77"/>
      <c r="DZ23" s="77"/>
      <c r="EA23" s="77"/>
      <c r="EB23" s="77"/>
      <c r="EC23" s="77"/>
      <c r="ED23" s="77"/>
      <c r="EE23" s="77"/>
      <c r="EF23" s="77"/>
      <c r="EG23" s="77"/>
      <c r="EH23" s="77"/>
      <c r="EI23" s="77"/>
      <c r="EJ23" s="77"/>
      <c r="EK23" s="77"/>
      <c r="EL23" s="77"/>
      <c r="EM23" s="77"/>
      <c r="EN23" s="77"/>
      <c r="EO23" s="77"/>
      <c r="EP23" s="77"/>
      <c r="EQ23" s="77"/>
      <c r="ER23" s="77"/>
      <c r="ES23" s="77"/>
      <c r="ET23" s="77"/>
      <c r="EU23" s="77"/>
      <c r="EV23" s="77"/>
      <c r="EW23" s="77"/>
      <c r="EX23" s="77"/>
      <c r="EY23" s="77"/>
      <c r="EZ23" s="77"/>
      <c r="FA23" s="77"/>
      <c r="FB23" s="77"/>
      <c r="FC23" s="77"/>
      <c r="FD23" s="77"/>
      <c r="FE23" s="77"/>
      <c r="FF23" s="77"/>
      <c r="FG23" s="77"/>
      <c r="FH23" s="77"/>
      <c r="FI23" s="77"/>
      <c r="FJ23" s="77"/>
      <c r="FK23" s="77"/>
      <c r="FL23" s="77"/>
      <c r="FM23" s="77"/>
      <c r="FN23" s="77"/>
      <c r="FO23" s="77"/>
      <c r="FP23" s="77"/>
      <c r="FQ23" s="77"/>
      <c r="FR23" s="77"/>
      <c r="FS23" s="77"/>
      <c r="FT23" s="77"/>
      <c r="FU23" s="77"/>
      <c r="FV23" s="77"/>
      <c r="FW23" s="77"/>
      <c r="FX23" s="77"/>
      <c r="FY23" s="77"/>
      <c r="FZ23" s="77"/>
      <c r="GA23" s="77"/>
      <c r="GB23" s="77"/>
      <c r="GC23" s="77"/>
      <c r="GD23" s="77"/>
      <c r="GE23" s="77"/>
      <c r="GF23" s="77"/>
      <c r="GG23" s="77"/>
      <c r="GH23" s="77"/>
      <c r="GI23" s="77"/>
      <c r="GJ23" s="77"/>
      <c r="GK23" s="77"/>
      <c r="GL23" s="78"/>
      <c r="GM23" s="78"/>
      <c r="GN23" s="77"/>
      <c r="GO23" s="77"/>
      <c r="GP23" s="77"/>
      <c r="GQ23" s="77"/>
      <c r="GR23" s="79"/>
      <c r="GS23" s="77"/>
      <c r="GT23" s="79"/>
    </row>
    <row r="24" spans="2:202" ht="15.75" customHeight="1" thickBot="1">
      <c r="B24" s="76"/>
      <c r="C24" s="131">
        <f t="shared" si="5"/>
        <v>16</v>
      </c>
      <c r="D24" s="132" t="s">
        <v>1272</v>
      </c>
      <c r="E24" s="133" t="s">
        <v>1273</v>
      </c>
      <c r="F24" s="134">
        <f t="shared" si="4"/>
        <v>74</v>
      </c>
      <c r="G24" s="135">
        <v>40103</v>
      </c>
      <c r="H24" s="135">
        <v>40177</v>
      </c>
      <c r="I24" s="298">
        <f t="shared" si="8"/>
        <v>6.5714285714285711E-2</v>
      </c>
      <c r="J24" s="136">
        <f t="shared" si="0"/>
        <v>81</v>
      </c>
      <c r="K24" s="412"/>
      <c r="L24" s="137">
        <f t="shared" si="7"/>
        <v>1</v>
      </c>
      <c r="M24" s="138">
        <f t="shared" si="1"/>
        <v>6.5714285714285711E-2</v>
      </c>
      <c r="N24" s="415"/>
      <c r="O24" s="412"/>
      <c r="P24" s="139">
        <v>1</v>
      </c>
      <c r="Q24" s="298">
        <f t="shared" si="2"/>
        <v>0.35</v>
      </c>
      <c r="R24" s="140">
        <f t="shared" si="3"/>
        <v>0</v>
      </c>
      <c r="S24" s="77"/>
      <c r="T24" s="76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  <c r="BG24" s="77"/>
      <c r="BH24" s="77"/>
      <c r="BI24" s="77"/>
      <c r="BJ24" s="77"/>
      <c r="BK24" s="77"/>
      <c r="BL24" s="77"/>
      <c r="BM24" s="77"/>
      <c r="BN24" s="77"/>
      <c r="BO24" s="77"/>
      <c r="BP24" s="77"/>
      <c r="BQ24" s="77"/>
      <c r="BR24" s="77"/>
      <c r="BS24" s="77"/>
      <c r="BT24" s="77"/>
      <c r="BU24" s="77"/>
      <c r="BV24" s="77"/>
      <c r="BW24" s="77"/>
      <c r="BX24" s="77"/>
      <c r="BY24" s="77"/>
      <c r="BZ24" s="77"/>
      <c r="CA24" s="143"/>
      <c r="CB24" s="144"/>
      <c r="CC24" s="141"/>
      <c r="CD24" s="142"/>
      <c r="CE24" s="142"/>
      <c r="CF24" s="77"/>
      <c r="CG24" s="77"/>
      <c r="CH24" s="77"/>
      <c r="CI24" s="77"/>
      <c r="CJ24" s="77"/>
      <c r="CK24" s="77"/>
      <c r="CL24" s="296"/>
      <c r="CN24" s="77"/>
      <c r="CO24" s="77"/>
      <c r="CP24" s="77"/>
      <c r="CQ24" s="77"/>
      <c r="CR24" s="77"/>
      <c r="CS24" s="77"/>
      <c r="CT24" s="77"/>
      <c r="CU24" s="77"/>
      <c r="CV24" s="77"/>
      <c r="CW24" s="77"/>
      <c r="CX24" s="77"/>
      <c r="CY24" s="77"/>
      <c r="CZ24" s="77"/>
      <c r="DA24" s="77"/>
      <c r="DB24" s="77"/>
      <c r="DC24" s="77"/>
      <c r="DD24" s="77"/>
      <c r="DE24" s="77"/>
      <c r="DF24" s="77"/>
      <c r="DG24" s="77"/>
      <c r="DH24" s="77"/>
      <c r="DI24" s="77"/>
      <c r="DJ24" s="77"/>
      <c r="DK24" s="77"/>
      <c r="DL24" s="77"/>
      <c r="DM24" s="77"/>
      <c r="DN24" s="77"/>
      <c r="DO24" s="77"/>
      <c r="DP24" s="77"/>
      <c r="DQ24" s="77"/>
      <c r="DR24" s="77"/>
      <c r="DS24" s="77"/>
      <c r="DT24" s="77"/>
      <c r="DU24" s="77"/>
      <c r="DV24" s="77"/>
      <c r="DW24" s="77"/>
      <c r="DX24" s="77"/>
      <c r="DY24" s="77"/>
      <c r="DZ24" s="77"/>
      <c r="EA24" s="77"/>
      <c r="EB24" s="77"/>
      <c r="EC24" s="77"/>
      <c r="ED24" s="77"/>
      <c r="EE24" s="77"/>
      <c r="EF24" s="77"/>
      <c r="EG24" s="77"/>
      <c r="EH24" s="77"/>
      <c r="EI24" s="77"/>
      <c r="EJ24" s="77"/>
      <c r="EK24" s="77"/>
      <c r="EL24" s="77"/>
      <c r="EM24" s="77"/>
      <c r="EN24" s="77"/>
      <c r="EO24" s="77"/>
      <c r="EP24" s="77"/>
      <c r="EQ24" s="77"/>
      <c r="ER24" s="77"/>
      <c r="ES24" s="77"/>
      <c r="ET24" s="77"/>
      <c r="EU24" s="77"/>
      <c r="EV24" s="77"/>
      <c r="EW24" s="77"/>
      <c r="EX24" s="77"/>
      <c r="EY24" s="77"/>
      <c r="EZ24" s="77"/>
      <c r="FA24" s="77"/>
      <c r="FB24" s="77"/>
      <c r="FC24" s="77"/>
      <c r="FD24" s="77"/>
      <c r="FE24" s="77"/>
      <c r="FF24" s="77"/>
      <c r="FG24" s="77"/>
      <c r="FH24" s="77"/>
      <c r="FI24" s="77"/>
      <c r="FJ24" s="77"/>
      <c r="FK24" s="77"/>
      <c r="FL24" s="77"/>
      <c r="FM24" s="77"/>
      <c r="FN24" s="77"/>
      <c r="FO24" s="77"/>
      <c r="FP24" s="77"/>
      <c r="FQ24" s="77"/>
      <c r="FR24" s="77"/>
      <c r="FS24" s="77"/>
      <c r="FT24" s="77"/>
      <c r="FU24" s="77"/>
      <c r="FV24" s="77"/>
      <c r="FW24" s="77"/>
      <c r="FX24" s="77"/>
      <c r="FY24" s="77"/>
      <c r="FZ24" s="77"/>
      <c r="GA24" s="77"/>
      <c r="GB24" s="77"/>
      <c r="GC24" s="77"/>
      <c r="GD24" s="77"/>
      <c r="GE24" s="77"/>
      <c r="GF24" s="77"/>
      <c r="GG24" s="77"/>
      <c r="GH24" s="77"/>
      <c r="GI24" s="77"/>
      <c r="GJ24" s="77"/>
      <c r="GK24" s="77"/>
      <c r="GL24" s="78"/>
      <c r="GM24" s="78"/>
      <c r="GN24" s="77"/>
      <c r="GO24" s="77"/>
      <c r="GP24" s="77"/>
      <c r="GQ24" s="77"/>
      <c r="GR24" s="79"/>
      <c r="GS24" s="77"/>
      <c r="GT24" s="79"/>
    </row>
    <row r="25" spans="2:202" ht="15.75" customHeight="1">
      <c r="B25" s="76"/>
      <c r="C25" s="131">
        <f t="shared" si="5"/>
        <v>17</v>
      </c>
      <c r="D25" s="132" t="s">
        <v>1274</v>
      </c>
      <c r="E25" s="133" t="s">
        <v>1275</v>
      </c>
      <c r="F25" s="134">
        <f t="shared" si="4"/>
        <v>12</v>
      </c>
      <c r="G25" s="135">
        <v>40186</v>
      </c>
      <c r="H25" s="135">
        <v>40198</v>
      </c>
      <c r="I25" s="298">
        <f t="shared" si="8"/>
        <v>6.5714285714285711E-2</v>
      </c>
      <c r="J25" s="136">
        <f t="shared" si="0"/>
        <v>0</v>
      </c>
      <c r="K25" s="412"/>
      <c r="L25" s="137">
        <f t="shared" si="7"/>
        <v>0</v>
      </c>
      <c r="M25" s="138">
        <f t="shared" si="1"/>
        <v>0</v>
      </c>
      <c r="N25" s="415"/>
      <c r="O25" s="412"/>
      <c r="P25" s="139">
        <v>0</v>
      </c>
      <c r="Q25" s="298">
        <f t="shared" si="2"/>
        <v>0</v>
      </c>
      <c r="R25" s="140">
        <f t="shared" si="3"/>
        <v>0</v>
      </c>
      <c r="S25" s="77"/>
      <c r="T25" s="76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  <c r="BG25" s="77"/>
      <c r="BH25" s="77"/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403" t="s">
        <v>1247</v>
      </c>
      <c r="CB25" s="404"/>
      <c r="CC25" s="397" t="s">
        <v>1276</v>
      </c>
      <c r="CD25" s="398"/>
      <c r="CE25" s="398"/>
      <c r="CF25" s="398"/>
      <c r="CG25" s="398"/>
      <c r="CH25" s="398"/>
      <c r="CI25" s="398"/>
      <c r="CJ25" s="398"/>
      <c r="CK25" s="398"/>
      <c r="CL25" s="396">
        <v>0.25</v>
      </c>
      <c r="CM25" s="396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/>
      <c r="EZ25" s="77"/>
      <c r="FA25" s="77"/>
      <c r="FB25" s="77"/>
      <c r="FC25" s="77"/>
      <c r="FD25" s="77"/>
      <c r="FE25" s="77"/>
      <c r="FF25" s="77"/>
      <c r="FG25" s="77"/>
      <c r="FH25" s="77"/>
      <c r="FI25" s="77"/>
      <c r="FJ25" s="77"/>
      <c r="FK25" s="77"/>
      <c r="FL25" s="77"/>
      <c r="FM25" s="77"/>
      <c r="FN25" s="77"/>
      <c r="FO25" s="77"/>
      <c r="FP25" s="77"/>
      <c r="FQ25" s="77"/>
      <c r="FR25" s="77"/>
      <c r="FS25" s="77"/>
      <c r="FT25" s="77"/>
      <c r="FU25" s="77"/>
      <c r="FV25" s="77"/>
      <c r="FW25" s="77"/>
      <c r="FX25" s="77"/>
      <c r="FY25" s="77"/>
      <c r="FZ25" s="77"/>
      <c r="GA25" s="77"/>
      <c r="GB25" s="77"/>
      <c r="GC25" s="77"/>
      <c r="GD25" s="77"/>
      <c r="GE25" s="77"/>
      <c r="GF25" s="77"/>
      <c r="GG25" s="77"/>
      <c r="GH25" s="77"/>
      <c r="GI25" s="77"/>
      <c r="GJ25" s="77"/>
      <c r="GK25" s="77"/>
      <c r="GL25" s="78"/>
      <c r="GM25" s="78"/>
      <c r="GN25" s="77"/>
      <c r="GO25" s="77"/>
      <c r="GP25" s="77"/>
      <c r="GQ25" s="77"/>
      <c r="GR25" s="79"/>
      <c r="GS25" s="77"/>
      <c r="GT25" s="79"/>
    </row>
    <row r="26" spans="2:202" ht="15.75" customHeight="1" thickBot="1">
      <c r="B26" s="76"/>
      <c r="C26" s="131">
        <f t="shared" si="5"/>
        <v>18</v>
      </c>
      <c r="D26" s="132" t="s">
        <v>1277</v>
      </c>
      <c r="E26" s="133" t="s">
        <v>1278</v>
      </c>
      <c r="F26" s="134">
        <f t="shared" si="4"/>
        <v>74</v>
      </c>
      <c r="G26" s="135">
        <v>40103</v>
      </c>
      <c r="H26" s="135">
        <v>40177</v>
      </c>
      <c r="I26" s="298">
        <f>(46%/7)/3</f>
        <v>2.1904761904761903E-2</v>
      </c>
      <c r="J26" s="136">
        <f t="shared" si="0"/>
        <v>81</v>
      </c>
      <c r="K26" s="412"/>
      <c r="L26" s="137">
        <f t="shared" si="7"/>
        <v>1</v>
      </c>
      <c r="M26" s="138">
        <f t="shared" si="1"/>
        <v>2.1904761904761903E-2</v>
      </c>
      <c r="N26" s="415"/>
      <c r="O26" s="412"/>
      <c r="P26" s="139">
        <v>1</v>
      </c>
      <c r="Q26" s="298">
        <f t="shared" si="2"/>
        <v>0.35</v>
      </c>
      <c r="R26" s="140">
        <f t="shared" si="3"/>
        <v>0</v>
      </c>
      <c r="S26" s="77"/>
      <c r="T26" s="76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  <c r="BM26" s="77"/>
      <c r="BN26" s="77"/>
      <c r="BO26" s="77"/>
      <c r="BP26" s="77"/>
      <c r="BQ26" s="77"/>
      <c r="BR26" s="77"/>
      <c r="BS26" s="77"/>
      <c r="BT26" s="77"/>
      <c r="BU26" s="77"/>
      <c r="BV26" s="77"/>
      <c r="BW26" s="77"/>
      <c r="BX26" s="77"/>
      <c r="BY26" s="77"/>
      <c r="BZ26" s="77"/>
      <c r="CA26" s="405"/>
      <c r="CB26" s="406"/>
      <c r="CC26" s="397"/>
      <c r="CD26" s="398"/>
      <c r="CE26" s="398"/>
      <c r="CF26" s="398"/>
      <c r="CG26" s="398"/>
      <c r="CH26" s="398"/>
      <c r="CI26" s="398"/>
      <c r="CJ26" s="398"/>
      <c r="CK26" s="398"/>
      <c r="CL26" s="396"/>
      <c r="CM26" s="396"/>
      <c r="CN26" s="77"/>
      <c r="CO26" s="77"/>
      <c r="CP26" s="77"/>
      <c r="CQ26" s="77"/>
      <c r="CR26" s="77"/>
      <c r="CS26" s="77"/>
      <c r="CT26" s="77"/>
      <c r="CU26" s="77"/>
      <c r="CV26" s="77"/>
      <c r="CW26" s="77"/>
      <c r="CX26" s="77"/>
      <c r="CY26" s="77"/>
      <c r="CZ26" s="77"/>
      <c r="DA26" s="77"/>
      <c r="DB26" s="77"/>
      <c r="DC26" s="77"/>
      <c r="DD26" s="77"/>
      <c r="DE26" s="77"/>
      <c r="DF26" s="77"/>
      <c r="DG26" s="77"/>
      <c r="DH26" s="77"/>
      <c r="DI26" s="77"/>
      <c r="DJ26" s="77"/>
      <c r="DK26" s="77"/>
      <c r="DL26" s="77"/>
      <c r="DM26" s="77"/>
      <c r="DN26" s="77"/>
      <c r="DO26" s="77"/>
      <c r="DP26" s="77"/>
      <c r="DQ26" s="77"/>
      <c r="DR26" s="77"/>
      <c r="DS26" s="77"/>
      <c r="DT26" s="77"/>
      <c r="DU26" s="77"/>
      <c r="DV26" s="77"/>
      <c r="DW26" s="77"/>
      <c r="DX26" s="77"/>
      <c r="DY26" s="77"/>
      <c r="DZ26" s="77"/>
      <c r="EA26" s="77"/>
      <c r="EB26" s="77"/>
      <c r="EC26" s="77"/>
      <c r="ED26" s="77"/>
      <c r="EE26" s="77"/>
      <c r="EF26" s="77"/>
      <c r="EG26" s="77"/>
      <c r="EH26" s="77"/>
      <c r="EI26" s="77"/>
      <c r="EJ26" s="77"/>
      <c r="EK26" s="77"/>
      <c r="EL26" s="77"/>
      <c r="EM26" s="77"/>
      <c r="EN26" s="77"/>
      <c r="EO26" s="77"/>
      <c r="EP26" s="77"/>
      <c r="EQ26" s="77"/>
      <c r="ER26" s="77"/>
      <c r="ES26" s="77"/>
      <c r="ET26" s="77"/>
      <c r="EU26" s="77"/>
      <c r="EV26" s="77"/>
      <c r="EW26" s="77"/>
      <c r="EX26" s="77"/>
      <c r="EY26" s="77"/>
      <c r="EZ26" s="77"/>
      <c r="FA26" s="77"/>
      <c r="FB26" s="77"/>
      <c r="FC26" s="77"/>
      <c r="FD26" s="77"/>
      <c r="FE26" s="77"/>
      <c r="FF26" s="77"/>
      <c r="FG26" s="77"/>
      <c r="FH26" s="77"/>
      <c r="FI26" s="77"/>
      <c r="FJ26" s="77"/>
      <c r="FK26" s="77"/>
      <c r="FL26" s="77"/>
      <c r="FM26" s="77"/>
      <c r="FN26" s="77"/>
      <c r="FO26" s="77"/>
      <c r="FP26" s="77"/>
      <c r="FQ26" s="77"/>
      <c r="FR26" s="77"/>
      <c r="FS26" s="77"/>
      <c r="FT26" s="77"/>
      <c r="FU26" s="77"/>
      <c r="FV26" s="77"/>
      <c r="FW26" s="77"/>
      <c r="FX26" s="77"/>
      <c r="FY26" s="77"/>
      <c r="FZ26" s="77"/>
      <c r="GA26" s="77"/>
      <c r="GB26" s="77"/>
      <c r="GC26" s="77"/>
      <c r="GD26" s="77"/>
      <c r="GE26" s="77"/>
      <c r="GF26" s="77"/>
      <c r="GG26" s="77"/>
      <c r="GH26" s="77"/>
      <c r="GI26" s="77"/>
      <c r="GJ26" s="77"/>
      <c r="GK26" s="77"/>
      <c r="GL26" s="78"/>
      <c r="GM26" s="78"/>
      <c r="GN26" s="77"/>
      <c r="GO26" s="77"/>
      <c r="GP26" s="77"/>
      <c r="GQ26" s="77"/>
      <c r="GR26" s="79"/>
      <c r="GS26" s="77"/>
      <c r="GT26" s="79"/>
    </row>
    <row r="27" spans="2:202" ht="15.75" customHeight="1" thickBot="1">
      <c r="B27" s="76"/>
      <c r="C27" s="131">
        <f t="shared" si="5"/>
        <v>19</v>
      </c>
      <c r="D27" s="132" t="s">
        <v>1279</v>
      </c>
      <c r="E27" s="133" t="s">
        <v>1278</v>
      </c>
      <c r="F27" s="134">
        <f t="shared" si="4"/>
        <v>95</v>
      </c>
      <c r="G27" s="135">
        <v>40103</v>
      </c>
      <c r="H27" s="135">
        <v>40198</v>
      </c>
      <c r="I27" s="298">
        <f>(46%/7)/3</f>
        <v>2.1904761904761903E-2</v>
      </c>
      <c r="J27" s="136">
        <f t="shared" si="0"/>
        <v>81</v>
      </c>
      <c r="K27" s="412"/>
      <c r="L27" s="137">
        <f t="shared" si="7"/>
        <v>0.85263157894736841</v>
      </c>
      <c r="M27" s="138">
        <f t="shared" si="1"/>
        <v>1.8676691729323305E-2</v>
      </c>
      <c r="N27" s="415"/>
      <c r="O27" s="412"/>
      <c r="P27" s="139">
        <v>0.9</v>
      </c>
      <c r="Q27" s="298">
        <f t="shared" si="2"/>
        <v>0.315</v>
      </c>
      <c r="R27" s="140">
        <f t="shared" si="3"/>
        <v>4.7368421052631615E-2</v>
      </c>
      <c r="S27" s="77"/>
      <c r="T27" s="76"/>
      <c r="U27" s="77"/>
      <c r="V27" s="77"/>
      <c r="W27" s="77"/>
      <c r="X27" s="77"/>
      <c r="Y27" s="77"/>
      <c r="Z27" s="77"/>
      <c r="AA27" s="77"/>
      <c r="AB27" s="77"/>
      <c r="AC27" s="77"/>
      <c r="AD27" s="145" t="s">
        <v>1280</v>
      </c>
      <c r="AE27" s="77"/>
      <c r="AF27" s="146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299"/>
      <c r="AS27" s="77"/>
      <c r="AT27" s="77"/>
      <c r="AU27" s="77"/>
      <c r="AV27" s="77"/>
      <c r="AW27" s="77"/>
      <c r="AX27" s="77"/>
      <c r="AY27" s="77"/>
      <c r="AZ27" s="77"/>
      <c r="BA27" s="77"/>
      <c r="BB27" s="77"/>
      <c r="BC27" s="77"/>
      <c r="BD27" s="77"/>
      <c r="BE27" s="77"/>
      <c r="BF27" s="77"/>
      <c r="BG27" s="77"/>
      <c r="BH27" s="77"/>
      <c r="BI27" s="77"/>
      <c r="BJ27" s="77"/>
      <c r="BK27" s="77"/>
      <c r="BL27" s="77"/>
      <c r="BM27" s="77"/>
      <c r="BN27" s="77"/>
      <c r="BO27" s="77"/>
      <c r="BP27" s="77"/>
      <c r="BQ27" s="77"/>
      <c r="BR27" s="77"/>
      <c r="BS27" s="77"/>
      <c r="BT27" s="77"/>
      <c r="BU27" s="77"/>
      <c r="BV27" s="77"/>
      <c r="BW27" s="77"/>
      <c r="BX27" s="77"/>
      <c r="BY27" s="77"/>
      <c r="BZ27" s="77"/>
      <c r="CA27" s="143"/>
      <c r="CB27" s="144"/>
      <c r="CC27" s="141"/>
      <c r="CD27" s="142"/>
      <c r="CE27" s="142"/>
      <c r="CF27" s="77"/>
      <c r="CG27" s="77"/>
      <c r="CH27" s="77"/>
      <c r="CI27" s="77"/>
      <c r="CJ27" s="77"/>
      <c r="CK27" s="77"/>
      <c r="CL27" s="296"/>
      <c r="CN27" s="77"/>
      <c r="CO27" s="77"/>
      <c r="CP27" s="77"/>
      <c r="CQ27" s="77"/>
      <c r="CR27" s="77"/>
      <c r="CS27" s="77"/>
      <c r="CT27" s="77"/>
      <c r="CU27" s="77"/>
      <c r="CV27" s="77"/>
      <c r="CW27" s="77"/>
      <c r="CX27" s="77"/>
      <c r="CY27" s="77"/>
      <c r="CZ27" s="77"/>
      <c r="DA27" s="77"/>
      <c r="DB27" s="77"/>
      <c r="DC27" s="77"/>
      <c r="DD27" s="77"/>
      <c r="DE27" s="77"/>
      <c r="DF27" s="77"/>
      <c r="DG27" s="77"/>
      <c r="DH27" s="77"/>
      <c r="DI27" s="77"/>
      <c r="DJ27" s="77"/>
      <c r="DK27" s="77"/>
      <c r="DL27" s="77"/>
      <c r="DM27" s="77"/>
      <c r="DN27" s="77"/>
      <c r="DO27" s="77"/>
      <c r="DP27" s="77"/>
      <c r="DQ27" s="77"/>
      <c r="DR27" s="77"/>
      <c r="DS27" s="77"/>
      <c r="DT27" s="77"/>
      <c r="DU27" s="77"/>
      <c r="DV27" s="77"/>
      <c r="DW27" s="77"/>
      <c r="DX27" s="77"/>
      <c r="DY27" s="77"/>
      <c r="DZ27" s="77"/>
      <c r="EA27" s="77"/>
      <c r="EB27" s="77"/>
      <c r="EC27" s="77"/>
      <c r="ED27" s="77"/>
      <c r="EE27" s="77"/>
      <c r="EF27" s="77"/>
      <c r="EG27" s="77"/>
      <c r="EH27" s="77"/>
      <c r="EI27" s="77"/>
      <c r="EJ27" s="77"/>
      <c r="EK27" s="77"/>
      <c r="EL27" s="77"/>
      <c r="EM27" s="77"/>
      <c r="EN27" s="77"/>
      <c r="EO27" s="77"/>
      <c r="EP27" s="77"/>
      <c r="EQ27" s="77"/>
      <c r="ER27" s="77"/>
      <c r="ES27" s="77"/>
      <c r="ET27" s="77"/>
      <c r="EU27" s="77"/>
      <c r="EV27" s="77"/>
      <c r="EW27" s="77"/>
      <c r="EX27" s="77"/>
      <c r="EY27" s="77"/>
      <c r="EZ27" s="77"/>
      <c r="FA27" s="77"/>
      <c r="FB27" s="77"/>
      <c r="FC27" s="77"/>
      <c r="FD27" s="77"/>
      <c r="FE27" s="77"/>
      <c r="FF27" s="77"/>
      <c r="FG27" s="77"/>
      <c r="FH27" s="77"/>
      <c r="FI27" s="77"/>
      <c r="FJ27" s="77"/>
      <c r="FK27" s="77"/>
      <c r="FL27" s="77"/>
      <c r="FM27" s="77"/>
      <c r="FN27" s="77"/>
      <c r="FO27" s="77"/>
      <c r="FP27" s="77"/>
      <c r="FQ27" s="77"/>
      <c r="FR27" s="77"/>
      <c r="FS27" s="77"/>
      <c r="FT27" s="77"/>
      <c r="FU27" s="77"/>
      <c r="FV27" s="77"/>
      <c r="FW27" s="77"/>
      <c r="FX27" s="77"/>
      <c r="FY27" s="77"/>
      <c r="FZ27" s="77"/>
      <c r="GA27" s="77"/>
      <c r="GB27" s="77"/>
      <c r="GC27" s="77"/>
      <c r="GD27" s="77"/>
      <c r="GE27" s="77"/>
      <c r="GF27" s="77"/>
      <c r="GG27" s="77"/>
      <c r="GH27" s="77"/>
      <c r="GI27" s="77"/>
      <c r="GJ27" s="77"/>
      <c r="GK27" s="77"/>
      <c r="GL27" s="78"/>
      <c r="GM27" s="78"/>
      <c r="GN27" s="77"/>
      <c r="GO27" s="77"/>
      <c r="GP27" s="77"/>
      <c r="GQ27" s="77"/>
      <c r="GR27" s="79"/>
      <c r="GS27" s="77"/>
      <c r="GT27" s="79"/>
    </row>
    <row r="28" spans="2:202" ht="15.75" customHeight="1">
      <c r="B28" s="76"/>
      <c r="C28" s="131">
        <f t="shared" si="5"/>
        <v>20</v>
      </c>
      <c r="D28" s="132" t="s">
        <v>1281</v>
      </c>
      <c r="E28" s="133" t="s">
        <v>1278</v>
      </c>
      <c r="F28" s="134">
        <f t="shared" si="4"/>
        <v>95</v>
      </c>
      <c r="G28" s="135">
        <v>40103</v>
      </c>
      <c r="H28" s="135">
        <v>40198</v>
      </c>
      <c r="I28" s="298">
        <f>(46%/7)/3</f>
        <v>2.1904761904761903E-2</v>
      </c>
      <c r="J28" s="136">
        <f t="shared" si="0"/>
        <v>81</v>
      </c>
      <c r="K28" s="413"/>
      <c r="L28" s="137">
        <f t="shared" si="7"/>
        <v>0.85263157894736841</v>
      </c>
      <c r="M28" s="138">
        <f t="shared" si="1"/>
        <v>1.8676691729323305E-2</v>
      </c>
      <c r="N28" s="415"/>
      <c r="O28" s="413"/>
      <c r="P28" s="139">
        <v>0.9</v>
      </c>
      <c r="Q28" s="298">
        <f t="shared" si="2"/>
        <v>0.315</v>
      </c>
      <c r="R28" s="140">
        <f t="shared" si="3"/>
        <v>4.7368421052631615E-2</v>
      </c>
      <c r="S28" s="77"/>
      <c r="T28" s="76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77"/>
      <c r="BC28" s="77"/>
      <c r="BD28" s="77"/>
      <c r="BE28" s="77"/>
      <c r="BF28" s="77"/>
      <c r="BG28" s="77"/>
      <c r="BH28" s="77"/>
      <c r="BI28" s="77"/>
      <c r="BJ28" s="77"/>
      <c r="BK28" s="77"/>
      <c r="BL28" s="77"/>
      <c r="BM28" s="77"/>
      <c r="BN28" s="77"/>
      <c r="BO28" s="77"/>
      <c r="BP28" s="77"/>
      <c r="BQ28" s="77"/>
      <c r="BR28" s="77"/>
      <c r="BS28" s="77"/>
      <c r="BT28" s="77"/>
      <c r="BU28" s="77"/>
      <c r="BV28" s="77"/>
      <c r="BW28" s="77"/>
      <c r="BX28" s="77"/>
      <c r="BY28" s="77"/>
      <c r="BZ28" s="77"/>
      <c r="CA28" s="407" t="s">
        <v>1247</v>
      </c>
      <c r="CB28" s="408"/>
      <c r="CC28" s="397" t="s">
        <v>1282</v>
      </c>
      <c r="CD28" s="398"/>
      <c r="CE28" s="398"/>
      <c r="CF28" s="398"/>
      <c r="CG28" s="398"/>
      <c r="CH28" s="398"/>
      <c r="CI28" s="398"/>
      <c r="CJ28" s="398"/>
      <c r="CK28" s="398"/>
      <c r="CL28" s="396">
        <v>0.1</v>
      </c>
      <c r="CM28" s="396"/>
      <c r="CN28" s="77"/>
      <c r="CO28" s="77"/>
      <c r="CP28" s="77"/>
      <c r="CQ28" s="77"/>
      <c r="CR28" s="77"/>
      <c r="CS28" s="77"/>
      <c r="CT28" s="77"/>
      <c r="CU28" s="77"/>
      <c r="CV28" s="77"/>
      <c r="CW28" s="77"/>
      <c r="CX28" s="77"/>
      <c r="CY28" s="77"/>
      <c r="CZ28" s="77"/>
      <c r="DA28" s="77"/>
      <c r="DB28" s="77"/>
      <c r="DC28" s="77"/>
      <c r="DD28" s="77"/>
      <c r="DE28" s="77"/>
      <c r="DF28" s="77"/>
      <c r="DG28" s="77"/>
      <c r="DH28" s="77"/>
      <c r="DI28" s="77"/>
      <c r="DJ28" s="77"/>
      <c r="DK28" s="77"/>
      <c r="DL28" s="77"/>
      <c r="DM28" s="77"/>
      <c r="DN28" s="77"/>
      <c r="DO28" s="77"/>
      <c r="DP28" s="77"/>
      <c r="DQ28" s="77"/>
      <c r="DR28" s="77"/>
      <c r="DS28" s="77"/>
      <c r="DT28" s="77"/>
      <c r="DU28" s="77"/>
      <c r="DV28" s="77"/>
      <c r="DW28" s="77"/>
      <c r="DX28" s="77"/>
      <c r="DY28" s="77"/>
      <c r="DZ28" s="77"/>
      <c r="EA28" s="77"/>
      <c r="EB28" s="77"/>
      <c r="EC28" s="77"/>
      <c r="ED28" s="77"/>
      <c r="EE28" s="77"/>
      <c r="EF28" s="77"/>
      <c r="EG28" s="77"/>
      <c r="EH28" s="77"/>
      <c r="EI28" s="77"/>
      <c r="EJ28" s="77"/>
      <c r="EK28" s="77"/>
      <c r="EL28" s="77"/>
      <c r="EM28" s="77"/>
      <c r="EN28" s="77"/>
      <c r="EO28" s="77"/>
      <c r="EP28" s="77"/>
      <c r="EQ28" s="77"/>
      <c r="ER28" s="77"/>
      <c r="ES28" s="77"/>
      <c r="ET28" s="77"/>
      <c r="EU28" s="77"/>
      <c r="EV28" s="77"/>
      <c r="EW28" s="77"/>
      <c r="EX28" s="77"/>
      <c r="EY28" s="77"/>
      <c r="EZ28" s="77"/>
      <c r="FA28" s="77"/>
      <c r="FB28" s="77"/>
      <c r="FC28" s="77"/>
      <c r="FD28" s="77"/>
      <c r="FE28" s="77"/>
      <c r="FF28" s="77"/>
      <c r="FG28" s="77"/>
      <c r="FH28" s="77"/>
      <c r="FI28" s="77"/>
      <c r="FJ28" s="77"/>
      <c r="FK28" s="77"/>
      <c r="FL28" s="77"/>
      <c r="FM28" s="77"/>
      <c r="FN28" s="77"/>
      <c r="FO28" s="77"/>
      <c r="FP28" s="77"/>
      <c r="FQ28" s="77"/>
      <c r="FR28" s="77"/>
      <c r="FS28" s="77"/>
      <c r="FT28" s="77"/>
      <c r="FU28" s="77"/>
      <c r="FV28" s="77"/>
      <c r="FW28" s="77"/>
      <c r="FX28" s="77"/>
      <c r="FY28" s="77"/>
      <c r="FZ28" s="77"/>
      <c r="GA28" s="77"/>
      <c r="GB28" s="77"/>
      <c r="GC28" s="77"/>
      <c r="GD28" s="77"/>
      <c r="GE28" s="77"/>
      <c r="GF28" s="77"/>
      <c r="GG28" s="77"/>
      <c r="GH28" s="77"/>
      <c r="GI28" s="77"/>
      <c r="GJ28" s="77"/>
      <c r="GK28" s="77"/>
      <c r="GL28" s="78"/>
      <c r="GM28" s="78"/>
      <c r="GN28" s="77"/>
      <c r="GO28" s="77"/>
      <c r="GP28" s="77"/>
      <c r="GQ28" s="77"/>
      <c r="GR28" s="79"/>
      <c r="GS28" s="77"/>
      <c r="GT28" s="79"/>
    </row>
    <row r="29" spans="2:202" ht="15" customHeight="1" thickBot="1">
      <c r="B29" s="76"/>
      <c r="C29" s="147">
        <f t="shared" si="5"/>
        <v>21</v>
      </c>
      <c r="D29" s="148" t="s">
        <v>1283</v>
      </c>
      <c r="E29" s="149" t="s">
        <v>1284</v>
      </c>
      <c r="F29" s="150">
        <f t="shared" si="4"/>
        <v>73</v>
      </c>
      <c r="G29" s="151">
        <v>40125</v>
      </c>
      <c r="H29" s="151">
        <v>40198</v>
      </c>
      <c r="I29" s="152">
        <v>1.2666666666666666E-2</v>
      </c>
      <c r="J29" s="153">
        <f t="shared" si="0"/>
        <v>59</v>
      </c>
      <c r="K29" s="393">
        <f>+SUMPRODUCT($I$29:$I$43,L29:L43)</f>
        <v>0.15356164383561643</v>
      </c>
      <c r="L29" s="154">
        <f t="shared" si="7"/>
        <v>0.80821917808219179</v>
      </c>
      <c r="M29" s="155">
        <f t="shared" si="1"/>
        <v>1.023744292237443E-2</v>
      </c>
      <c r="N29" s="393">
        <f>+SUMPRODUCT($I$29:$I$43,P29:P43)</f>
        <v>0.16238666666666662</v>
      </c>
      <c r="O29" s="393">
        <f>+N29-K29</f>
        <v>8.8250228310501888E-3</v>
      </c>
      <c r="P29" s="156">
        <v>1</v>
      </c>
      <c r="Q29" s="152">
        <f t="shared" si="2"/>
        <v>0.35</v>
      </c>
      <c r="R29" s="157">
        <f t="shared" si="3"/>
        <v>0.19178082191780821</v>
      </c>
      <c r="S29" s="77"/>
      <c r="T29" s="76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  <c r="AR29" s="77"/>
      <c r="AS29" s="77"/>
      <c r="AT29" s="77"/>
      <c r="AU29" s="77"/>
      <c r="AV29" s="77"/>
      <c r="AW29" s="77"/>
      <c r="AX29" s="77"/>
      <c r="AY29" s="77"/>
      <c r="AZ29" s="77"/>
      <c r="BA29" s="77"/>
      <c r="BB29" s="77"/>
      <c r="BC29" s="77"/>
      <c r="BD29" s="77"/>
      <c r="BE29" s="77"/>
      <c r="BF29" s="77"/>
      <c r="BG29" s="77"/>
      <c r="BH29" s="77"/>
      <c r="BI29" s="77"/>
      <c r="BJ29" s="77"/>
      <c r="BK29" s="77"/>
      <c r="BL29" s="77"/>
      <c r="BM29" s="77"/>
      <c r="BN29" s="77"/>
      <c r="BO29" s="77"/>
      <c r="BP29" s="77"/>
      <c r="BQ29" s="77"/>
      <c r="BR29" s="77"/>
      <c r="BS29" s="77"/>
      <c r="BT29" s="77"/>
      <c r="BU29" s="77"/>
      <c r="BV29" s="77"/>
      <c r="BW29" s="77"/>
      <c r="BX29" s="77"/>
      <c r="BY29" s="77"/>
      <c r="BZ29" s="77"/>
      <c r="CA29" s="409"/>
      <c r="CB29" s="410"/>
      <c r="CC29" s="397"/>
      <c r="CD29" s="398"/>
      <c r="CE29" s="398"/>
      <c r="CF29" s="398"/>
      <c r="CG29" s="398"/>
      <c r="CH29" s="398"/>
      <c r="CI29" s="398"/>
      <c r="CJ29" s="398"/>
      <c r="CK29" s="398"/>
      <c r="CL29" s="396"/>
      <c r="CM29" s="396"/>
      <c r="CN29" s="77"/>
      <c r="CO29" s="77"/>
      <c r="CP29" s="77"/>
      <c r="CQ29" s="77"/>
      <c r="CR29" s="77"/>
      <c r="CS29" s="77"/>
      <c r="CT29" s="77"/>
      <c r="CU29" s="77"/>
      <c r="CV29" s="77"/>
      <c r="CW29" s="77"/>
      <c r="CX29" s="77"/>
      <c r="CY29" s="77"/>
      <c r="CZ29" s="77"/>
      <c r="DA29" s="77"/>
      <c r="DB29" s="77"/>
      <c r="DC29" s="77"/>
      <c r="DD29" s="77"/>
      <c r="DE29" s="77"/>
      <c r="DF29" s="77"/>
      <c r="DG29" s="77"/>
      <c r="DH29" s="77"/>
      <c r="DI29" s="77"/>
      <c r="DJ29" s="77"/>
      <c r="DK29" s="77"/>
      <c r="DL29" s="77"/>
      <c r="DM29" s="77"/>
      <c r="DN29" s="77"/>
      <c r="DO29" s="77"/>
      <c r="DP29" s="77"/>
      <c r="DQ29" s="77"/>
      <c r="DR29" s="77"/>
      <c r="DS29" s="77"/>
      <c r="DT29" s="77"/>
      <c r="DU29" s="77"/>
      <c r="DV29" s="77"/>
      <c r="DW29" s="77"/>
      <c r="DX29" s="77"/>
      <c r="DY29" s="77"/>
      <c r="DZ29" s="77"/>
      <c r="EA29" s="77"/>
      <c r="EB29" s="77"/>
      <c r="EC29" s="77"/>
      <c r="ED29" s="77"/>
      <c r="EE29" s="77"/>
      <c r="EF29" s="77"/>
      <c r="EG29" s="77"/>
      <c r="EH29" s="77"/>
      <c r="EI29" s="77"/>
      <c r="EJ29" s="77"/>
      <c r="EK29" s="77"/>
      <c r="EL29" s="77"/>
      <c r="EM29" s="77"/>
      <c r="EN29" s="77"/>
      <c r="EO29" s="77"/>
      <c r="EP29" s="77"/>
      <c r="EQ29" s="77"/>
      <c r="ER29" s="77"/>
      <c r="ES29" s="77"/>
      <c r="ET29" s="77"/>
      <c r="EU29" s="77"/>
      <c r="EV29" s="77"/>
      <c r="EW29" s="77"/>
      <c r="EX29" s="77"/>
      <c r="EY29" s="77"/>
      <c r="EZ29" s="77"/>
      <c r="FA29" s="77"/>
      <c r="FB29" s="77"/>
      <c r="FC29" s="77"/>
      <c r="FD29" s="77"/>
      <c r="FE29" s="77"/>
      <c r="FF29" s="77"/>
      <c r="FG29" s="77"/>
      <c r="FH29" s="77"/>
      <c r="FI29" s="77"/>
      <c r="FJ29" s="77"/>
      <c r="FK29" s="77"/>
      <c r="FL29" s="77"/>
      <c r="FM29" s="77"/>
      <c r="FN29" s="77"/>
      <c r="FO29" s="77"/>
      <c r="FP29" s="77"/>
      <c r="FQ29" s="77"/>
      <c r="FR29" s="77"/>
      <c r="FS29" s="77"/>
      <c r="FT29" s="77"/>
      <c r="FU29" s="77"/>
      <c r="FV29" s="77"/>
      <c r="FW29" s="77"/>
      <c r="FX29" s="77"/>
      <c r="FY29" s="77"/>
      <c r="FZ29" s="77"/>
      <c r="GA29" s="77"/>
      <c r="GB29" s="77"/>
      <c r="GC29" s="77"/>
      <c r="GD29" s="77"/>
      <c r="GE29" s="77"/>
      <c r="GF29" s="77"/>
      <c r="GG29" s="77"/>
      <c r="GH29" s="77"/>
      <c r="GI29" s="77"/>
      <c r="GJ29" s="77"/>
      <c r="GK29" s="77"/>
      <c r="GL29" s="78"/>
      <c r="GM29" s="78"/>
      <c r="GN29" s="77"/>
      <c r="GO29" s="77"/>
      <c r="GP29" s="77"/>
      <c r="GQ29" s="77"/>
      <c r="GR29" s="79"/>
      <c r="GS29" s="77"/>
      <c r="GT29" s="79"/>
    </row>
    <row r="30" spans="2:202" ht="15.75" customHeight="1" thickBot="1">
      <c r="B30" s="76"/>
      <c r="C30" s="147">
        <f t="shared" si="5"/>
        <v>22</v>
      </c>
      <c r="D30" s="148" t="s">
        <v>1285</v>
      </c>
      <c r="E30" s="149" t="s">
        <v>1284</v>
      </c>
      <c r="F30" s="150">
        <f t="shared" si="4"/>
        <v>73</v>
      </c>
      <c r="G30" s="151">
        <v>40125</v>
      </c>
      <c r="H30" s="151">
        <v>40198</v>
      </c>
      <c r="I30" s="152">
        <v>1.2666666666666666E-2</v>
      </c>
      <c r="J30" s="153">
        <f t="shared" si="0"/>
        <v>59</v>
      </c>
      <c r="K30" s="394"/>
      <c r="L30" s="154">
        <f t="shared" si="7"/>
        <v>0.80821917808219179</v>
      </c>
      <c r="M30" s="155">
        <f t="shared" si="1"/>
        <v>1.023744292237443E-2</v>
      </c>
      <c r="N30" s="394"/>
      <c r="O30" s="394"/>
      <c r="P30" s="156">
        <v>1</v>
      </c>
      <c r="Q30" s="152">
        <f t="shared" si="2"/>
        <v>0.35</v>
      </c>
      <c r="R30" s="157">
        <f t="shared" si="3"/>
        <v>0.19178082191780821</v>
      </c>
      <c r="S30" s="77"/>
      <c r="T30" s="76"/>
      <c r="U30" s="77"/>
      <c r="V30" s="77"/>
      <c r="W30" s="77"/>
      <c r="X30" s="77"/>
      <c r="Y30" s="77"/>
      <c r="Z30" s="77"/>
      <c r="AA30" s="77"/>
      <c r="AB30" s="77"/>
      <c r="AC30" s="77"/>
      <c r="AD30" s="145" t="s">
        <v>1285</v>
      </c>
      <c r="AE30" s="77"/>
      <c r="AF30" s="146"/>
      <c r="AG30" s="145" t="s">
        <v>1286</v>
      </c>
      <c r="AH30" s="77"/>
      <c r="AI30" s="146"/>
      <c r="AJ30" s="77"/>
      <c r="AK30" s="77"/>
      <c r="AL30" s="77"/>
      <c r="AM30" s="77"/>
      <c r="AN30" s="77"/>
      <c r="AO30" s="77"/>
      <c r="AP30" s="77"/>
      <c r="AQ30" s="77"/>
      <c r="AR30" s="299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BM30" s="77"/>
      <c r="BN30" s="77"/>
      <c r="BO30" s="77"/>
      <c r="BP30" s="77"/>
      <c r="BQ30" s="77"/>
      <c r="BR30" s="77"/>
      <c r="BS30" s="77"/>
      <c r="BT30" s="77"/>
      <c r="BU30" s="77"/>
      <c r="BV30" s="77"/>
      <c r="BW30" s="77"/>
      <c r="BX30" s="77"/>
      <c r="BY30" s="77"/>
      <c r="BZ30" s="77"/>
      <c r="CA30" s="143"/>
      <c r="CB30" s="144"/>
      <c r="CC30" s="141"/>
      <c r="CD30" s="158"/>
      <c r="CE30" s="158"/>
      <c r="CF30" s="77"/>
      <c r="CG30" s="77"/>
      <c r="CH30" s="77"/>
      <c r="CI30" s="77"/>
      <c r="CJ30" s="77"/>
      <c r="CK30" s="77"/>
      <c r="CL30" s="296"/>
      <c r="CN30" s="77"/>
      <c r="CO30" s="77"/>
      <c r="CP30" s="77"/>
      <c r="CQ30" s="77"/>
      <c r="CR30" s="77"/>
      <c r="CS30" s="77"/>
      <c r="CT30" s="77"/>
      <c r="CU30" s="77"/>
      <c r="CV30" s="77"/>
      <c r="CW30" s="77"/>
      <c r="CX30" s="77"/>
      <c r="CY30" s="77"/>
      <c r="CZ30" s="77"/>
      <c r="DA30" s="77"/>
      <c r="DB30" s="77"/>
      <c r="DC30" s="77"/>
      <c r="DD30" s="77"/>
      <c r="DE30" s="77"/>
      <c r="DF30" s="77"/>
      <c r="DG30" s="77"/>
      <c r="DH30" s="77"/>
      <c r="DI30" s="77"/>
      <c r="DJ30" s="77"/>
      <c r="DK30" s="77"/>
      <c r="DL30" s="77"/>
      <c r="DM30" s="77"/>
      <c r="DN30" s="77"/>
      <c r="DO30" s="77"/>
      <c r="DP30" s="77"/>
      <c r="DQ30" s="77"/>
      <c r="DR30" s="77"/>
      <c r="DS30" s="77"/>
      <c r="DT30" s="77"/>
      <c r="DU30" s="77"/>
      <c r="DV30" s="77"/>
      <c r="DW30" s="77"/>
      <c r="DX30" s="77"/>
      <c r="DY30" s="77"/>
      <c r="DZ30" s="77"/>
      <c r="EA30" s="77"/>
      <c r="EB30" s="77"/>
      <c r="EC30" s="77"/>
      <c r="ED30" s="77"/>
      <c r="EE30" s="77"/>
      <c r="EF30" s="77"/>
      <c r="EG30" s="77"/>
      <c r="EH30" s="77"/>
      <c r="EI30" s="77"/>
      <c r="EJ30" s="77"/>
      <c r="EK30" s="77"/>
      <c r="EL30" s="77"/>
      <c r="EM30" s="77"/>
      <c r="EN30" s="77"/>
      <c r="EO30" s="77"/>
      <c r="EP30" s="77"/>
      <c r="EQ30" s="77"/>
      <c r="ER30" s="77"/>
      <c r="ES30" s="77"/>
      <c r="ET30" s="77"/>
      <c r="EU30" s="77"/>
      <c r="EV30" s="77"/>
      <c r="EW30" s="77"/>
      <c r="EX30" s="77"/>
      <c r="EY30" s="77"/>
      <c r="EZ30" s="77"/>
      <c r="FA30" s="77"/>
      <c r="FB30" s="77"/>
      <c r="FC30" s="77"/>
      <c r="FD30" s="77"/>
      <c r="FE30" s="77"/>
      <c r="FF30" s="77"/>
      <c r="FG30" s="77"/>
      <c r="FH30" s="77"/>
      <c r="FI30" s="77"/>
      <c r="FJ30" s="77"/>
      <c r="FK30" s="77"/>
      <c r="FL30" s="77"/>
      <c r="FM30" s="77"/>
      <c r="FN30" s="77"/>
      <c r="FO30" s="77"/>
      <c r="FP30" s="77"/>
      <c r="FQ30" s="77"/>
      <c r="FR30" s="77"/>
      <c r="FS30" s="77"/>
      <c r="FT30" s="77"/>
      <c r="FU30" s="77"/>
      <c r="FV30" s="77"/>
      <c r="FW30" s="77"/>
      <c r="FX30" s="77"/>
      <c r="FY30" s="77"/>
      <c r="FZ30" s="77"/>
      <c r="GA30" s="77"/>
      <c r="GB30" s="77"/>
      <c r="GC30" s="77"/>
      <c r="GD30" s="77"/>
      <c r="GE30" s="77"/>
      <c r="GF30" s="77"/>
      <c r="GG30" s="77"/>
      <c r="GH30" s="77"/>
      <c r="GI30" s="77"/>
      <c r="GJ30" s="77"/>
      <c r="GK30" s="77"/>
      <c r="GL30" s="78"/>
      <c r="GM30" s="78"/>
      <c r="GN30" s="77"/>
      <c r="GO30" s="77"/>
      <c r="GP30" s="77"/>
      <c r="GQ30" s="77"/>
      <c r="GR30" s="79"/>
      <c r="GS30" s="77"/>
      <c r="GT30" s="79"/>
    </row>
    <row r="31" spans="2:202" ht="12.75" customHeight="1">
      <c r="B31" s="76"/>
      <c r="C31" s="147">
        <f t="shared" si="5"/>
        <v>23</v>
      </c>
      <c r="D31" s="148" t="s">
        <v>1286</v>
      </c>
      <c r="E31" s="149" t="s">
        <v>1284</v>
      </c>
      <c r="F31" s="150">
        <f t="shared" si="4"/>
        <v>73</v>
      </c>
      <c r="G31" s="151">
        <v>40125</v>
      </c>
      <c r="H31" s="151">
        <v>40198</v>
      </c>
      <c r="I31" s="152">
        <v>1.2666666666666666E-2</v>
      </c>
      <c r="J31" s="153">
        <f t="shared" si="0"/>
        <v>59</v>
      </c>
      <c r="K31" s="394"/>
      <c r="L31" s="154">
        <f t="shared" si="7"/>
        <v>0.80821917808219179</v>
      </c>
      <c r="M31" s="155">
        <f t="shared" si="1"/>
        <v>1.023744292237443E-2</v>
      </c>
      <c r="N31" s="394"/>
      <c r="O31" s="394"/>
      <c r="P31" s="156">
        <v>1</v>
      </c>
      <c r="Q31" s="152">
        <f t="shared" si="2"/>
        <v>0.35</v>
      </c>
      <c r="R31" s="157">
        <f t="shared" si="3"/>
        <v>0.19178082191780821</v>
      </c>
      <c r="S31" s="77"/>
      <c r="T31" s="76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7"/>
      <c r="AI31" s="77"/>
      <c r="AJ31" s="77"/>
      <c r="AK31" s="77"/>
      <c r="AL31" s="77"/>
      <c r="AM31" s="77"/>
      <c r="AN31" s="77"/>
      <c r="AO31" s="77"/>
      <c r="AP31" s="77"/>
      <c r="AQ31" s="77"/>
      <c r="AR31" s="77"/>
      <c r="AS31" s="77"/>
      <c r="AT31" s="77"/>
      <c r="AU31" s="77"/>
      <c r="AV31" s="77"/>
      <c r="AW31" s="77"/>
      <c r="AX31" s="77"/>
      <c r="AY31" s="77"/>
      <c r="AZ31" s="77"/>
      <c r="BA31" s="77"/>
      <c r="BB31" s="77"/>
      <c r="BC31" s="77"/>
      <c r="BD31" s="77"/>
      <c r="BE31" s="77"/>
      <c r="BF31" s="77"/>
      <c r="BG31" s="77"/>
      <c r="BH31" s="77"/>
      <c r="BI31" s="77"/>
      <c r="BJ31" s="77"/>
      <c r="BK31" s="77"/>
      <c r="BL31" s="77"/>
      <c r="BM31" s="77"/>
      <c r="BN31" s="77"/>
      <c r="BO31" s="77"/>
      <c r="BP31" s="77"/>
      <c r="BQ31" s="77"/>
      <c r="BR31" s="77"/>
      <c r="BS31" s="77"/>
      <c r="BT31" s="77"/>
      <c r="BU31" s="77"/>
      <c r="BV31" s="77"/>
      <c r="BW31" s="77"/>
      <c r="BX31" s="77"/>
      <c r="BY31" s="77"/>
      <c r="BZ31" s="77"/>
      <c r="CA31" s="399" t="s">
        <v>1247</v>
      </c>
      <c r="CB31" s="400"/>
      <c r="CC31" s="397" t="s">
        <v>1287</v>
      </c>
      <c r="CD31" s="398"/>
      <c r="CE31" s="398"/>
      <c r="CF31" s="398"/>
      <c r="CG31" s="398"/>
      <c r="CH31" s="398"/>
      <c r="CI31" s="398"/>
      <c r="CJ31" s="398"/>
      <c r="CK31" s="398"/>
      <c r="CL31" s="396">
        <v>0.15</v>
      </c>
      <c r="CM31" s="396"/>
      <c r="CN31" s="77"/>
      <c r="CO31" s="77"/>
      <c r="CP31" s="77"/>
      <c r="CQ31" s="77"/>
      <c r="CR31" s="77"/>
      <c r="CS31" s="77"/>
      <c r="CT31" s="77"/>
      <c r="CU31" s="77"/>
      <c r="CV31" s="77"/>
      <c r="CW31" s="77"/>
      <c r="CX31" s="77"/>
      <c r="CY31" s="77"/>
      <c r="CZ31" s="77"/>
      <c r="DA31" s="77"/>
      <c r="DB31" s="77"/>
      <c r="DC31" s="77"/>
      <c r="DD31" s="77"/>
      <c r="DE31" s="77"/>
      <c r="DF31" s="77"/>
      <c r="DG31" s="77"/>
      <c r="DH31" s="77"/>
      <c r="DI31" s="77"/>
      <c r="DJ31" s="77"/>
      <c r="DK31" s="77"/>
      <c r="DL31" s="77"/>
      <c r="DM31" s="77"/>
      <c r="DN31" s="77"/>
      <c r="DO31" s="77"/>
      <c r="DP31" s="77"/>
      <c r="DQ31" s="77"/>
      <c r="DR31" s="77"/>
      <c r="DS31" s="77"/>
      <c r="DT31" s="77"/>
      <c r="DU31" s="77"/>
      <c r="DV31" s="77"/>
      <c r="DW31" s="77"/>
      <c r="DX31" s="77"/>
      <c r="DY31" s="77"/>
      <c r="DZ31" s="77"/>
      <c r="EA31" s="77"/>
      <c r="EB31" s="77"/>
      <c r="EC31" s="77"/>
      <c r="ED31" s="77"/>
      <c r="EE31" s="77"/>
      <c r="EF31" s="77"/>
      <c r="EG31" s="77"/>
      <c r="EH31" s="77"/>
      <c r="EI31" s="77"/>
      <c r="EJ31" s="77"/>
      <c r="EK31" s="77"/>
      <c r="EL31" s="77"/>
      <c r="EM31" s="77"/>
      <c r="EN31" s="77"/>
      <c r="EO31" s="77"/>
      <c r="EP31" s="77"/>
      <c r="EQ31" s="77"/>
      <c r="ER31" s="77"/>
      <c r="ES31" s="77"/>
      <c r="ET31" s="77"/>
      <c r="EU31" s="77"/>
      <c r="EV31" s="77"/>
      <c r="EW31" s="77"/>
      <c r="EX31" s="77"/>
      <c r="EY31" s="77"/>
      <c r="EZ31" s="77"/>
      <c r="FA31" s="77"/>
      <c r="FB31" s="77"/>
      <c r="FC31" s="77"/>
      <c r="FD31" s="77"/>
      <c r="FE31" s="77"/>
      <c r="FF31" s="77"/>
      <c r="FG31" s="77"/>
      <c r="FH31" s="77"/>
      <c r="FI31" s="77"/>
      <c r="FJ31" s="77"/>
      <c r="FK31" s="77"/>
      <c r="FL31" s="77"/>
      <c r="FM31" s="77"/>
      <c r="FN31" s="77"/>
      <c r="FO31" s="77"/>
      <c r="FP31" s="77"/>
      <c r="FQ31" s="77"/>
      <c r="FR31" s="77"/>
      <c r="FS31" s="77"/>
      <c r="FT31" s="77"/>
      <c r="FU31" s="77"/>
      <c r="FV31" s="77"/>
      <c r="FW31" s="77"/>
      <c r="FX31" s="77"/>
      <c r="FY31" s="77"/>
      <c r="FZ31" s="77"/>
      <c r="GA31" s="77"/>
      <c r="GB31" s="77"/>
      <c r="GC31" s="77"/>
      <c r="GD31" s="77"/>
      <c r="GE31" s="77"/>
      <c r="GF31" s="77"/>
      <c r="GG31" s="77"/>
      <c r="GH31" s="77"/>
      <c r="GI31" s="77"/>
      <c r="GJ31" s="77"/>
      <c r="GK31" s="77"/>
      <c r="GL31" s="78"/>
      <c r="GM31" s="78"/>
      <c r="GN31" s="77"/>
      <c r="GO31" s="77"/>
      <c r="GP31" s="77"/>
      <c r="GQ31" s="77"/>
      <c r="GR31" s="79"/>
      <c r="GS31" s="77"/>
      <c r="GT31" s="79"/>
    </row>
    <row r="32" spans="2:202" ht="15" customHeight="1" thickBot="1">
      <c r="B32" s="76"/>
      <c r="C32" s="147">
        <f t="shared" si="5"/>
        <v>24</v>
      </c>
      <c r="D32" s="148" t="s">
        <v>1288</v>
      </c>
      <c r="E32" s="149" t="s">
        <v>1284</v>
      </c>
      <c r="F32" s="150">
        <f t="shared" si="4"/>
        <v>73</v>
      </c>
      <c r="G32" s="151">
        <v>40125</v>
      </c>
      <c r="H32" s="151">
        <v>40198</v>
      </c>
      <c r="I32" s="152">
        <v>1.2666666666666666E-2</v>
      </c>
      <c r="J32" s="153">
        <f t="shared" si="0"/>
        <v>59</v>
      </c>
      <c r="K32" s="394"/>
      <c r="L32" s="154">
        <f t="shared" si="7"/>
        <v>0.80821917808219179</v>
      </c>
      <c r="M32" s="155">
        <f t="shared" si="1"/>
        <v>1.023744292237443E-2</v>
      </c>
      <c r="N32" s="394"/>
      <c r="O32" s="394"/>
      <c r="P32" s="156">
        <v>0.97</v>
      </c>
      <c r="Q32" s="152">
        <f t="shared" si="2"/>
        <v>0.33949999999999997</v>
      </c>
      <c r="R32" s="157">
        <f t="shared" si="3"/>
        <v>0.16178082191780818</v>
      </c>
      <c r="S32" s="77"/>
      <c r="T32" s="76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7"/>
      <c r="AI32" s="77"/>
      <c r="AJ32" s="77"/>
      <c r="AK32" s="77"/>
      <c r="AL32" s="77"/>
      <c r="AM32" s="77"/>
      <c r="AN32" s="77"/>
      <c r="AO32" s="77"/>
      <c r="AP32" s="77"/>
      <c r="AQ32" s="77"/>
      <c r="AR32" s="77"/>
      <c r="AS32" s="77"/>
      <c r="AT32" s="77"/>
      <c r="AU32" s="77"/>
      <c r="AV32" s="77"/>
      <c r="AW32" s="77"/>
      <c r="AX32" s="77"/>
      <c r="AY32" s="77"/>
      <c r="AZ32" s="77"/>
      <c r="BA32" s="77"/>
      <c r="BB32" s="77"/>
      <c r="BC32" s="77"/>
      <c r="BD32" s="77"/>
      <c r="BE32" s="77"/>
      <c r="BF32" s="77"/>
      <c r="BG32" s="77"/>
      <c r="BH32" s="77"/>
      <c r="BI32" s="77"/>
      <c r="BJ32" s="77"/>
      <c r="BK32" s="77"/>
      <c r="BL32" s="77"/>
      <c r="BM32" s="77"/>
      <c r="BN32" s="77"/>
      <c r="BO32" s="77"/>
      <c r="BP32" s="77"/>
      <c r="BQ32" s="77"/>
      <c r="BR32" s="77"/>
      <c r="BS32" s="77"/>
      <c r="BT32" s="77"/>
      <c r="BU32" s="77"/>
      <c r="BV32" s="77"/>
      <c r="BW32" s="77"/>
      <c r="BX32" s="77"/>
      <c r="BY32" s="77"/>
      <c r="BZ32" s="77"/>
      <c r="CA32" s="401"/>
      <c r="CB32" s="402"/>
      <c r="CC32" s="397"/>
      <c r="CD32" s="398"/>
      <c r="CE32" s="398"/>
      <c r="CF32" s="398"/>
      <c r="CG32" s="398"/>
      <c r="CH32" s="398"/>
      <c r="CI32" s="398"/>
      <c r="CJ32" s="398"/>
      <c r="CK32" s="398"/>
      <c r="CL32" s="396"/>
      <c r="CM32" s="396"/>
      <c r="CN32" s="77"/>
      <c r="CO32" s="77"/>
      <c r="CP32" s="77"/>
      <c r="CQ32" s="77"/>
      <c r="CR32" s="77"/>
      <c r="CS32" s="77"/>
      <c r="CT32" s="77"/>
      <c r="CU32" s="77"/>
      <c r="CV32" s="77"/>
      <c r="CW32" s="77"/>
      <c r="CX32" s="77"/>
      <c r="CY32" s="77"/>
      <c r="CZ32" s="77"/>
      <c r="DA32" s="77"/>
      <c r="DB32" s="77"/>
      <c r="DC32" s="77"/>
      <c r="DD32" s="77"/>
      <c r="DE32" s="77"/>
      <c r="DF32" s="77"/>
      <c r="DG32" s="77"/>
      <c r="DH32" s="77"/>
      <c r="DI32" s="77"/>
      <c r="DJ32" s="77"/>
      <c r="DK32" s="77"/>
      <c r="DL32" s="77"/>
      <c r="DM32" s="77"/>
      <c r="DN32" s="77"/>
      <c r="DO32" s="77"/>
      <c r="DP32" s="77"/>
      <c r="DQ32" s="77"/>
      <c r="DR32" s="77"/>
      <c r="DS32" s="77"/>
      <c r="DT32" s="77"/>
      <c r="DU32" s="77"/>
      <c r="DV32" s="77"/>
      <c r="DW32" s="77"/>
      <c r="DX32" s="77"/>
      <c r="DY32" s="77"/>
      <c r="DZ32" s="77"/>
      <c r="EA32" s="77"/>
      <c r="EB32" s="77"/>
      <c r="EC32" s="77"/>
      <c r="ED32" s="77"/>
      <c r="EE32" s="77"/>
      <c r="EF32" s="77"/>
      <c r="EG32" s="77"/>
      <c r="EH32" s="77"/>
      <c r="EI32" s="77"/>
      <c r="EJ32" s="77"/>
      <c r="EK32" s="77"/>
      <c r="EL32" s="77"/>
      <c r="EM32" s="77"/>
      <c r="EN32" s="77"/>
      <c r="EO32" s="77"/>
      <c r="EP32" s="77"/>
      <c r="EQ32" s="77"/>
      <c r="ER32" s="77"/>
      <c r="ES32" s="77"/>
      <c r="ET32" s="77"/>
      <c r="EU32" s="77"/>
      <c r="EV32" s="77"/>
      <c r="EW32" s="77"/>
      <c r="EX32" s="77"/>
      <c r="EY32" s="77"/>
      <c r="EZ32" s="77"/>
      <c r="FA32" s="77"/>
      <c r="FB32" s="77"/>
      <c r="FC32" s="77"/>
      <c r="FD32" s="77"/>
      <c r="FE32" s="77"/>
      <c r="FF32" s="77"/>
      <c r="FG32" s="77"/>
      <c r="FH32" s="77"/>
      <c r="FI32" s="77"/>
      <c r="FJ32" s="77"/>
      <c r="FK32" s="77"/>
      <c r="FL32" s="77"/>
      <c r="FM32" s="77"/>
      <c r="FN32" s="77"/>
      <c r="FO32" s="77"/>
      <c r="FP32" s="77"/>
      <c r="FQ32" s="77"/>
      <c r="FR32" s="77"/>
      <c r="FS32" s="77"/>
      <c r="FT32" s="77"/>
      <c r="FU32" s="77"/>
      <c r="FV32" s="77"/>
      <c r="FW32" s="77"/>
      <c r="FX32" s="77"/>
      <c r="FY32" s="77"/>
      <c r="FZ32" s="77"/>
      <c r="GA32" s="77"/>
      <c r="GB32" s="77"/>
      <c r="GC32" s="77"/>
      <c r="GD32" s="77"/>
      <c r="GE32" s="77"/>
      <c r="GF32" s="77"/>
      <c r="GG32" s="77"/>
      <c r="GH32" s="77"/>
      <c r="GI32" s="77"/>
      <c r="GJ32" s="77"/>
      <c r="GK32" s="77"/>
      <c r="GL32" s="78"/>
      <c r="GM32" s="78"/>
      <c r="GN32" s="77"/>
      <c r="GO32" s="77"/>
      <c r="GP32" s="77"/>
      <c r="GQ32" s="77"/>
      <c r="GR32" s="79"/>
      <c r="GS32" s="77"/>
      <c r="GT32" s="79"/>
    </row>
    <row r="33" spans="2:202" ht="15.75" customHeight="1" thickBot="1">
      <c r="B33" s="76"/>
      <c r="C33" s="147">
        <f t="shared" si="5"/>
        <v>25</v>
      </c>
      <c r="D33" s="148" t="s">
        <v>1289</v>
      </c>
      <c r="E33" s="149" t="s">
        <v>1284</v>
      </c>
      <c r="F33" s="150">
        <f t="shared" si="4"/>
        <v>73</v>
      </c>
      <c r="G33" s="151">
        <v>40125</v>
      </c>
      <c r="H33" s="151">
        <v>40198</v>
      </c>
      <c r="I33" s="152">
        <v>1.2666666666666666E-2</v>
      </c>
      <c r="J33" s="153">
        <f t="shared" si="0"/>
        <v>59</v>
      </c>
      <c r="K33" s="394"/>
      <c r="L33" s="154">
        <f t="shared" si="7"/>
        <v>0.80821917808219179</v>
      </c>
      <c r="M33" s="155">
        <f t="shared" si="1"/>
        <v>1.023744292237443E-2</v>
      </c>
      <c r="N33" s="394"/>
      <c r="O33" s="394"/>
      <c r="P33" s="156">
        <v>0</v>
      </c>
      <c r="Q33" s="152">
        <f t="shared" si="2"/>
        <v>0</v>
      </c>
      <c r="R33" s="157">
        <f t="shared" si="3"/>
        <v>-0.80821917808219179</v>
      </c>
      <c r="S33" s="77"/>
      <c r="T33" s="76"/>
      <c r="U33" s="77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7"/>
      <c r="AI33" s="77"/>
      <c r="AJ33" s="77"/>
      <c r="AK33" s="77"/>
      <c r="AL33" s="77"/>
      <c r="AM33" s="77"/>
      <c r="AN33" s="77"/>
      <c r="AO33" s="77"/>
      <c r="AP33" s="77"/>
      <c r="AQ33" s="77"/>
      <c r="AR33" s="77"/>
      <c r="AS33" s="77"/>
      <c r="AT33" s="77"/>
      <c r="AU33" s="77"/>
      <c r="AV33" s="77"/>
      <c r="AW33" s="77"/>
      <c r="AX33" s="77"/>
      <c r="AY33" s="77"/>
      <c r="AZ33" s="77"/>
      <c r="BA33" s="77"/>
      <c r="BB33" s="77"/>
      <c r="BC33" s="77"/>
      <c r="BD33" s="77"/>
      <c r="BE33" s="77"/>
      <c r="BF33" s="77"/>
      <c r="BG33" s="77"/>
      <c r="BH33" s="77"/>
      <c r="BI33" s="77"/>
      <c r="BJ33" s="77"/>
      <c r="BK33" s="77"/>
      <c r="BL33" s="77"/>
      <c r="BM33" s="77"/>
      <c r="BN33" s="77"/>
      <c r="BO33" s="77"/>
      <c r="BP33" s="77"/>
      <c r="BQ33" s="77"/>
      <c r="BR33" s="77"/>
      <c r="BS33" s="77"/>
      <c r="BT33" s="77"/>
      <c r="BU33" s="77"/>
      <c r="BV33" s="77"/>
      <c r="BW33" s="77"/>
      <c r="BX33" s="77"/>
      <c r="BY33" s="77"/>
      <c r="BZ33" s="77"/>
      <c r="CA33" s="159"/>
      <c r="CB33" s="159"/>
      <c r="CC33" s="141"/>
      <c r="CD33" s="158"/>
      <c r="CE33" s="158"/>
      <c r="CF33" s="77"/>
      <c r="CG33" s="77"/>
      <c r="CH33" s="77"/>
      <c r="CI33" s="77"/>
      <c r="CJ33" s="77"/>
      <c r="CK33" s="77"/>
      <c r="CL33" s="296"/>
      <c r="CN33" s="77"/>
      <c r="CO33" s="77"/>
      <c r="CP33" s="77"/>
      <c r="CQ33" s="77"/>
      <c r="CR33" s="77"/>
      <c r="CS33" s="77"/>
      <c r="CT33" s="77"/>
      <c r="CU33" s="77"/>
      <c r="CV33" s="77"/>
      <c r="CW33" s="77"/>
      <c r="CX33" s="77"/>
      <c r="CY33" s="77"/>
      <c r="CZ33" s="77"/>
      <c r="DA33" s="77"/>
      <c r="DB33" s="77"/>
      <c r="DC33" s="77"/>
      <c r="DD33" s="77"/>
      <c r="DE33" s="77"/>
      <c r="DF33" s="77"/>
      <c r="DG33" s="77"/>
      <c r="DH33" s="77"/>
      <c r="DI33" s="77"/>
      <c r="DJ33" s="77"/>
      <c r="DK33" s="77"/>
      <c r="DL33" s="77"/>
      <c r="DM33" s="77"/>
      <c r="DN33" s="77"/>
      <c r="DO33" s="77"/>
      <c r="DP33" s="77"/>
      <c r="DQ33" s="77"/>
      <c r="DR33" s="77"/>
      <c r="DS33" s="77"/>
      <c r="DT33" s="77"/>
      <c r="DU33" s="77"/>
      <c r="DV33" s="77"/>
      <c r="DW33" s="77"/>
      <c r="DX33" s="77"/>
      <c r="DY33" s="77"/>
      <c r="DZ33" s="77"/>
      <c r="EA33" s="77"/>
      <c r="EB33" s="77"/>
      <c r="EC33" s="77"/>
      <c r="ED33" s="77"/>
      <c r="EE33" s="77"/>
      <c r="EF33" s="77"/>
      <c r="EG33" s="77"/>
      <c r="EH33" s="77"/>
      <c r="EI33" s="77"/>
      <c r="EJ33" s="77"/>
      <c r="EK33" s="77"/>
      <c r="EL33" s="77"/>
      <c r="EM33" s="77"/>
      <c r="EN33" s="77"/>
      <c r="EO33" s="77"/>
      <c r="EP33" s="77"/>
      <c r="EQ33" s="77"/>
      <c r="ER33" s="77"/>
      <c r="ES33" s="77"/>
      <c r="ET33" s="77"/>
      <c r="EU33" s="77"/>
      <c r="EV33" s="77"/>
      <c r="EW33" s="77"/>
      <c r="EX33" s="77"/>
      <c r="EY33" s="77"/>
      <c r="EZ33" s="77"/>
      <c r="FA33" s="77"/>
      <c r="FB33" s="77"/>
      <c r="FC33" s="77"/>
      <c r="FD33" s="77"/>
      <c r="FE33" s="77"/>
      <c r="FF33" s="77"/>
      <c r="FG33" s="77"/>
      <c r="FH33" s="77"/>
      <c r="FI33" s="77"/>
      <c r="FJ33" s="77"/>
      <c r="FK33" s="77"/>
      <c r="FL33" s="77"/>
      <c r="FM33" s="77"/>
      <c r="FN33" s="77"/>
      <c r="FO33" s="77"/>
      <c r="FP33" s="77"/>
      <c r="FQ33" s="77"/>
      <c r="FR33" s="77"/>
      <c r="FS33" s="77"/>
      <c r="FT33" s="77"/>
      <c r="FU33" s="77"/>
      <c r="FV33" s="77"/>
      <c r="FW33" s="77"/>
      <c r="FX33" s="77"/>
      <c r="FY33" s="77"/>
      <c r="FZ33" s="77"/>
      <c r="GA33" s="77"/>
      <c r="GB33" s="77"/>
      <c r="GC33" s="77"/>
      <c r="GD33" s="77"/>
      <c r="GE33" s="77"/>
      <c r="GF33" s="77"/>
      <c r="GG33" s="77"/>
      <c r="GH33" s="77"/>
      <c r="GI33" s="77"/>
      <c r="GJ33" s="77"/>
      <c r="GK33" s="77"/>
      <c r="GL33" s="78"/>
      <c r="GM33" s="78"/>
      <c r="GN33" s="77"/>
      <c r="GO33" s="77"/>
      <c r="GP33" s="77"/>
      <c r="GQ33" s="77"/>
      <c r="GR33" s="79"/>
      <c r="GS33" s="77"/>
      <c r="GT33" s="79"/>
    </row>
    <row r="34" spans="2:202" ht="12.75" customHeight="1">
      <c r="B34" s="76"/>
      <c r="C34" s="147">
        <f t="shared" si="5"/>
        <v>26</v>
      </c>
      <c r="D34" s="148" t="s">
        <v>1290</v>
      </c>
      <c r="E34" s="149" t="s">
        <v>1284</v>
      </c>
      <c r="F34" s="150">
        <f t="shared" si="4"/>
        <v>73</v>
      </c>
      <c r="G34" s="151">
        <v>40125</v>
      </c>
      <c r="H34" s="151">
        <v>40198</v>
      </c>
      <c r="I34" s="152">
        <v>1.2666666666666666E-2</v>
      </c>
      <c r="J34" s="153">
        <f t="shared" si="0"/>
        <v>59</v>
      </c>
      <c r="K34" s="394"/>
      <c r="L34" s="154">
        <f t="shared" si="7"/>
        <v>0.80821917808219179</v>
      </c>
      <c r="M34" s="155">
        <f t="shared" si="1"/>
        <v>1.023744292237443E-2</v>
      </c>
      <c r="N34" s="394"/>
      <c r="O34" s="394"/>
      <c r="P34" s="156">
        <v>1</v>
      </c>
      <c r="Q34" s="152">
        <f t="shared" si="2"/>
        <v>0.35</v>
      </c>
      <c r="R34" s="157">
        <f t="shared" si="3"/>
        <v>0.19178082191780821</v>
      </c>
      <c r="S34" s="77"/>
      <c r="T34" s="76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7"/>
      <c r="AQ34" s="77"/>
      <c r="AR34" s="299"/>
      <c r="AS34" s="77"/>
      <c r="AT34" s="77"/>
      <c r="AU34" s="77"/>
      <c r="AV34" s="77"/>
      <c r="AW34" s="77"/>
      <c r="AX34" s="77"/>
      <c r="AY34" s="77"/>
      <c r="AZ34" s="77"/>
      <c r="BA34" s="77"/>
      <c r="BB34" s="77"/>
      <c r="BC34" s="77"/>
      <c r="BD34" s="77"/>
      <c r="BE34" s="77"/>
      <c r="BF34" s="77"/>
      <c r="BG34" s="77"/>
      <c r="BH34" s="77"/>
      <c r="BI34" s="77"/>
      <c r="BJ34" s="77"/>
      <c r="BK34" s="77"/>
      <c r="BL34" s="77"/>
      <c r="BM34" s="77"/>
      <c r="BN34" s="77"/>
      <c r="BO34" s="77"/>
      <c r="BP34" s="77"/>
      <c r="BQ34" s="77"/>
      <c r="BR34" s="77"/>
      <c r="BS34" s="77"/>
      <c r="BT34" s="77"/>
      <c r="BU34" s="77"/>
      <c r="BV34" s="77"/>
      <c r="BW34" s="77"/>
      <c r="BX34" s="77"/>
      <c r="BY34" s="77"/>
      <c r="BZ34" s="77"/>
      <c r="CA34" s="330" t="s">
        <v>1247</v>
      </c>
      <c r="CB34" s="331"/>
      <c r="CC34" s="328" t="s">
        <v>1291</v>
      </c>
      <c r="CD34" s="329"/>
      <c r="CE34" s="329"/>
      <c r="CF34" s="329"/>
      <c r="CG34" s="329"/>
      <c r="CH34" s="329"/>
      <c r="CI34" s="329"/>
      <c r="CJ34" s="329"/>
      <c r="CK34" s="329"/>
      <c r="CL34" s="327">
        <v>0.05</v>
      </c>
      <c r="CM34" s="327"/>
      <c r="CN34" s="77"/>
      <c r="CO34" s="77"/>
      <c r="CP34" s="77"/>
      <c r="CQ34" s="77"/>
      <c r="CR34" s="77"/>
      <c r="CS34" s="77"/>
      <c r="CT34" s="77"/>
      <c r="CU34" s="77"/>
      <c r="CV34" s="77"/>
      <c r="CW34" s="77"/>
      <c r="CX34" s="77"/>
      <c r="CY34" s="77"/>
      <c r="CZ34" s="77"/>
      <c r="DA34" s="77"/>
      <c r="DB34" s="77"/>
      <c r="DC34" s="77"/>
      <c r="DD34" s="77"/>
      <c r="DE34" s="77"/>
      <c r="DF34" s="77"/>
      <c r="DG34" s="77"/>
      <c r="DH34" s="77"/>
      <c r="DI34" s="77"/>
      <c r="DJ34" s="77"/>
      <c r="DK34" s="77"/>
      <c r="DL34" s="77"/>
      <c r="DM34" s="77"/>
      <c r="DN34" s="77"/>
      <c r="DO34" s="77"/>
      <c r="DP34" s="77"/>
      <c r="DQ34" s="77"/>
      <c r="DR34" s="77"/>
      <c r="DS34" s="77"/>
      <c r="DT34" s="77"/>
      <c r="DU34" s="77"/>
      <c r="DV34" s="77"/>
      <c r="DW34" s="77"/>
      <c r="DX34" s="77"/>
      <c r="DY34" s="77"/>
      <c r="DZ34" s="77"/>
      <c r="EA34" s="77"/>
      <c r="EB34" s="77"/>
      <c r="EC34" s="77"/>
      <c r="ED34" s="77"/>
      <c r="EE34" s="77"/>
      <c r="EF34" s="77"/>
      <c r="EG34" s="77"/>
      <c r="EH34" s="77"/>
      <c r="EI34" s="77"/>
      <c r="EJ34" s="77"/>
      <c r="EK34" s="77"/>
      <c r="EL34" s="77"/>
      <c r="EM34" s="77"/>
      <c r="EN34" s="77"/>
      <c r="EO34" s="77"/>
      <c r="EP34" s="77"/>
      <c r="EQ34" s="77"/>
      <c r="ER34" s="77"/>
      <c r="ES34" s="77"/>
      <c r="ET34" s="77"/>
      <c r="EU34" s="77"/>
      <c r="EV34" s="77"/>
      <c r="EW34" s="77"/>
      <c r="EX34" s="77"/>
      <c r="EY34" s="77"/>
      <c r="EZ34" s="77"/>
      <c r="FA34" s="77"/>
      <c r="FB34" s="77"/>
      <c r="FC34" s="77"/>
      <c r="FD34" s="77"/>
      <c r="FE34" s="77"/>
      <c r="FF34" s="77"/>
      <c r="FG34" s="77"/>
      <c r="FH34" s="77"/>
      <c r="FI34" s="77"/>
      <c r="FJ34" s="77"/>
      <c r="FK34" s="77"/>
      <c r="FL34" s="77"/>
      <c r="FM34" s="77"/>
      <c r="FN34" s="77"/>
      <c r="FO34" s="77"/>
      <c r="FP34" s="77"/>
      <c r="FQ34" s="77"/>
      <c r="FR34" s="77"/>
      <c r="FS34" s="77"/>
      <c r="FT34" s="77"/>
      <c r="FU34" s="77"/>
      <c r="FV34" s="77"/>
      <c r="FW34" s="77"/>
      <c r="FX34" s="77"/>
      <c r="FY34" s="77"/>
      <c r="FZ34" s="77"/>
      <c r="GA34" s="77"/>
      <c r="GB34" s="77"/>
      <c r="GC34" s="77"/>
      <c r="GD34" s="77"/>
      <c r="GE34" s="77"/>
      <c r="GF34" s="77"/>
      <c r="GG34" s="77"/>
      <c r="GH34" s="77"/>
      <c r="GI34" s="77"/>
      <c r="GJ34" s="77"/>
      <c r="GK34" s="77"/>
      <c r="GL34" s="78"/>
      <c r="GM34" s="78"/>
      <c r="GN34" s="77"/>
      <c r="GO34" s="77"/>
      <c r="GP34" s="77"/>
      <c r="GQ34" s="77"/>
      <c r="GR34" s="79"/>
      <c r="GS34" s="77"/>
      <c r="GT34" s="79"/>
    </row>
    <row r="35" spans="2:202" ht="15" customHeight="1" thickBot="1">
      <c r="B35" s="76"/>
      <c r="C35" s="147">
        <f t="shared" si="5"/>
        <v>27</v>
      </c>
      <c r="D35" s="148" t="s">
        <v>1292</v>
      </c>
      <c r="E35" s="149" t="s">
        <v>1284</v>
      </c>
      <c r="F35" s="150">
        <f t="shared" si="4"/>
        <v>73</v>
      </c>
      <c r="G35" s="151">
        <v>40125</v>
      </c>
      <c r="H35" s="151">
        <v>40198</v>
      </c>
      <c r="I35" s="152">
        <v>1.2666666666666666E-2</v>
      </c>
      <c r="J35" s="153">
        <f t="shared" si="0"/>
        <v>59</v>
      </c>
      <c r="K35" s="394"/>
      <c r="L35" s="154">
        <f t="shared" si="7"/>
        <v>0.80821917808219179</v>
      </c>
      <c r="M35" s="155">
        <f t="shared" si="1"/>
        <v>1.023744292237443E-2</v>
      </c>
      <c r="N35" s="394"/>
      <c r="O35" s="394"/>
      <c r="P35" s="156">
        <v>0</v>
      </c>
      <c r="Q35" s="152">
        <f t="shared" si="2"/>
        <v>0</v>
      </c>
      <c r="R35" s="157">
        <f t="shared" si="3"/>
        <v>-0.80821917808219179</v>
      </c>
      <c r="S35" s="77"/>
      <c r="T35" s="76"/>
      <c r="U35" s="77"/>
      <c r="V35" s="77"/>
      <c r="W35" s="77"/>
      <c r="X35" s="77"/>
      <c r="Y35" s="326"/>
      <c r="Z35" s="326"/>
      <c r="AA35" s="326"/>
      <c r="AB35" s="77"/>
      <c r="AC35" s="77"/>
      <c r="AD35" s="374" t="s">
        <v>1274</v>
      </c>
      <c r="AE35" s="375"/>
      <c r="AF35" s="375"/>
      <c r="AG35" s="375"/>
      <c r="AH35" s="375"/>
      <c r="AI35" s="375"/>
      <c r="AJ35" s="376"/>
      <c r="AK35" s="77"/>
      <c r="AL35" s="77"/>
      <c r="AM35" s="77"/>
      <c r="AN35" s="77"/>
      <c r="AO35" s="77"/>
      <c r="AP35" s="77"/>
      <c r="AQ35" s="77"/>
      <c r="AR35" s="77"/>
      <c r="AS35" s="77"/>
      <c r="AT35" s="77"/>
      <c r="AU35" s="77"/>
      <c r="AV35" s="77"/>
      <c r="AW35" s="77"/>
      <c r="AX35" s="77"/>
      <c r="AY35" s="77"/>
      <c r="AZ35" s="77"/>
      <c r="BA35" s="77"/>
      <c r="BB35" s="77"/>
      <c r="BC35" s="77"/>
      <c r="BD35" s="77"/>
      <c r="BE35" s="77"/>
      <c r="BF35" s="77"/>
      <c r="BG35" s="77"/>
      <c r="BH35" s="77"/>
      <c r="BI35" s="77"/>
      <c r="BJ35" s="77"/>
      <c r="BK35" s="77"/>
      <c r="BL35" s="77"/>
      <c r="BM35" s="77"/>
      <c r="BN35" s="77"/>
      <c r="BO35" s="77"/>
      <c r="BP35" s="77"/>
      <c r="BQ35" s="77"/>
      <c r="BR35" s="77"/>
      <c r="BS35" s="77"/>
      <c r="BT35" s="77"/>
      <c r="BU35" s="77"/>
      <c r="BV35" s="77"/>
      <c r="BW35" s="77"/>
      <c r="BX35" s="77"/>
      <c r="BY35" s="77"/>
      <c r="BZ35" s="77"/>
      <c r="CA35" s="332"/>
      <c r="CB35" s="333"/>
      <c r="CC35" s="328"/>
      <c r="CD35" s="329"/>
      <c r="CE35" s="329"/>
      <c r="CF35" s="329"/>
      <c r="CG35" s="329"/>
      <c r="CH35" s="329"/>
      <c r="CI35" s="329"/>
      <c r="CJ35" s="329"/>
      <c r="CK35" s="329"/>
      <c r="CL35" s="327"/>
      <c r="CM35" s="327"/>
      <c r="CN35" s="77"/>
      <c r="CO35" s="77"/>
      <c r="CP35" s="77"/>
      <c r="CQ35" s="77"/>
      <c r="CR35" s="77"/>
      <c r="CS35" s="77"/>
      <c r="CT35" s="77"/>
      <c r="CU35" s="77"/>
      <c r="CV35" s="77"/>
      <c r="CW35" s="77"/>
      <c r="CX35" s="77"/>
      <c r="CY35" s="77"/>
      <c r="CZ35" s="77"/>
      <c r="DA35" s="77"/>
      <c r="DB35" s="77"/>
      <c r="DC35" s="77"/>
      <c r="DD35" s="77"/>
      <c r="DE35" s="77"/>
      <c r="DF35" s="77"/>
      <c r="DG35" s="77"/>
      <c r="DH35" s="77"/>
      <c r="DI35" s="77"/>
      <c r="DJ35" s="77"/>
      <c r="DK35" s="77"/>
      <c r="DL35" s="77"/>
      <c r="DM35" s="77"/>
      <c r="DN35" s="77"/>
      <c r="DO35" s="77"/>
      <c r="DP35" s="77"/>
      <c r="DQ35" s="77"/>
      <c r="DR35" s="77"/>
      <c r="DS35" s="77"/>
      <c r="DT35" s="77"/>
      <c r="DU35" s="77"/>
      <c r="DV35" s="77"/>
      <c r="DW35" s="77"/>
      <c r="DX35" s="77"/>
      <c r="DY35" s="77"/>
      <c r="DZ35" s="77"/>
      <c r="EA35" s="77"/>
      <c r="EB35" s="77"/>
      <c r="EC35" s="77"/>
      <c r="ED35" s="77"/>
      <c r="EE35" s="77"/>
      <c r="EF35" s="77"/>
      <c r="EG35" s="77"/>
      <c r="EH35" s="77"/>
      <c r="EI35" s="77"/>
      <c r="EJ35" s="77"/>
      <c r="EK35" s="77"/>
      <c r="EL35" s="77"/>
      <c r="EM35" s="77"/>
      <c r="EN35" s="77"/>
      <c r="EO35" s="77"/>
      <c r="EP35" s="77"/>
      <c r="EQ35" s="77"/>
      <c r="ER35" s="77"/>
      <c r="ES35" s="77"/>
      <c r="ET35" s="77"/>
      <c r="EU35" s="77"/>
      <c r="EV35" s="77"/>
      <c r="EW35" s="77"/>
      <c r="EX35" s="77"/>
      <c r="EY35" s="77"/>
      <c r="EZ35" s="77"/>
      <c r="FA35" s="77"/>
      <c r="FB35" s="77"/>
      <c r="FC35" s="77"/>
      <c r="FD35" s="77"/>
      <c r="FE35" s="77"/>
      <c r="FF35" s="77"/>
      <c r="FG35" s="77"/>
      <c r="FH35" s="77"/>
      <c r="FI35" s="77"/>
      <c r="FJ35" s="77"/>
      <c r="FK35" s="77"/>
      <c r="FL35" s="77"/>
      <c r="FM35" s="77"/>
      <c r="FN35" s="77"/>
      <c r="FO35" s="77"/>
      <c r="FP35" s="77"/>
      <c r="FQ35" s="77"/>
      <c r="FR35" s="77"/>
      <c r="FS35" s="77"/>
      <c r="FT35" s="77"/>
      <c r="FU35" s="77"/>
      <c r="FV35" s="77"/>
      <c r="FW35" s="77"/>
      <c r="FX35" s="77"/>
      <c r="FY35" s="77"/>
      <c r="FZ35" s="77"/>
      <c r="GA35" s="77"/>
      <c r="GB35" s="77"/>
      <c r="GC35" s="77"/>
      <c r="GD35" s="77"/>
      <c r="GE35" s="77"/>
      <c r="GF35" s="77"/>
      <c r="GG35" s="77"/>
      <c r="GH35" s="77"/>
      <c r="GI35" s="77"/>
      <c r="GJ35" s="77"/>
      <c r="GK35" s="77"/>
      <c r="GL35" s="78"/>
      <c r="GM35" s="78"/>
      <c r="GN35" s="77"/>
      <c r="GO35" s="77"/>
      <c r="GP35" s="77"/>
      <c r="GQ35" s="77"/>
      <c r="GR35" s="79"/>
      <c r="GS35" s="77"/>
      <c r="GT35" s="79"/>
    </row>
    <row r="36" spans="2:202" ht="15.75" customHeight="1" thickBot="1">
      <c r="B36" s="76"/>
      <c r="C36" s="147">
        <f t="shared" si="5"/>
        <v>28</v>
      </c>
      <c r="D36" s="148" t="s">
        <v>1293</v>
      </c>
      <c r="E36" s="149" t="s">
        <v>1284</v>
      </c>
      <c r="F36" s="150">
        <f t="shared" si="4"/>
        <v>73</v>
      </c>
      <c r="G36" s="151">
        <v>40125</v>
      </c>
      <c r="H36" s="151">
        <v>40198</v>
      </c>
      <c r="I36" s="152">
        <v>1.2666666666666666E-2</v>
      </c>
      <c r="J36" s="153">
        <f t="shared" si="0"/>
        <v>59</v>
      </c>
      <c r="K36" s="394"/>
      <c r="L36" s="154">
        <f t="shared" si="7"/>
        <v>0.80821917808219179</v>
      </c>
      <c r="M36" s="155">
        <f t="shared" si="1"/>
        <v>1.023744292237443E-2</v>
      </c>
      <c r="N36" s="394"/>
      <c r="O36" s="394"/>
      <c r="P36" s="156">
        <v>1</v>
      </c>
      <c r="Q36" s="152">
        <f t="shared" si="2"/>
        <v>0.35</v>
      </c>
      <c r="R36" s="157">
        <f t="shared" si="3"/>
        <v>0.19178082191780821</v>
      </c>
      <c r="S36" s="77"/>
      <c r="T36" s="76"/>
      <c r="U36" s="77"/>
      <c r="V36" s="77"/>
      <c r="W36" s="77"/>
      <c r="X36" s="77"/>
      <c r="Y36" s="77"/>
      <c r="Z36" s="77"/>
      <c r="AA36" s="77"/>
      <c r="AB36" s="77"/>
      <c r="AC36" s="77"/>
      <c r="AD36" s="380"/>
      <c r="AE36" s="381"/>
      <c r="AF36" s="381"/>
      <c r="AG36" s="381"/>
      <c r="AH36" s="381"/>
      <c r="AI36" s="381"/>
      <c r="AJ36" s="382"/>
      <c r="AK36" s="77"/>
      <c r="AL36" s="77"/>
      <c r="AM36" s="77"/>
      <c r="AN36" s="77"/>
      <c r="AO36" s="77"/>
      <c r="AP36" s="77"/>
      <c r="AQ36" s="77"/>
      <c r="AR36" s="77"/>
      <c r="AS36" s="77"/>
      <c r="AT36" s="77"/>
      <c r="AU36" s="77"/>
      <c r="AV36" s="77"/>
      <c r="AW36" s="77"/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77"/>
      <c r="BM36" s="77"/>
      <c r="BN36" s="77"/>
      <c r="BO36" s="77"/>
      <c r="BP36" s="77"/>
      <c r="BQ36" s="77"/>
      <c r="BR36" s="77"/>
      <c r="BS36" s="77"/>
      <c r="BT36" s="77"/>
      <c r="BU36" s="77"/>
      <c r="BV36" s="77"/>
      <c r="BW36" s="77"/>
      <c r="BX36" s="77"/>
      <c r="BY36" s="77"/>
      <c r="BZ36" s="77"/>
      <c r="CA36" s="159"/>
      <c r="CB36" s="159"/>
      <c r="CC36" s="160"/>
      <c r="CD36" s="161"/>
      <c r="CE36" s="161"/>
      <c r="CF36" s="78"/>
      <c r="CG36" s="78"/>
      <c r="CH36" s="78"/>
      <c r="CI36" s="78"/>
      <c r="CJ36" s="78"/>
      <c r="CK36" s="78"/>
      <c r="CL36" s="162"/>
      <c r="CM36" s="70"/>
      <c r="CN36" s="77"/>
      <c r="CO36" s="77"/>
      <c r="CP36" s="77"/>
      <c r="CQ36" s="77"/>
      <c r="CR36" s="77"/>
      <c r="CS36" s="77"/>
      <c r="CT36" s="77"/>
      <c r="CU36" s="77"/>
      <c r="CV36" s="77"/>
      <c r="CW36" s="77"/>
      <c r="CX36" s="77"/>
      <c r="CY36" s="77"/>
      <c r="CZ36" s="77"/>
      <c r="DA36" s="77"/>
      <c r="DB36" s="77"/>
      <c r="DC36" s="77"/>
      <c r="DD36" s="77"/>
      <c r="DE36" s="77"/>
      <c r="DF36" s="77"/>
      <c r="DG36" s="77"/>
      <c r="DH36" s="77"/>
      <c r="DI36" s="77"/>
      <c r="DJ36" s="77"/>
      <c r="DK36" s="77"/>
      <c r="DL36" s="77"/>
      <c r="DM36" s="77"/>
      <c r="DN36" s="77"/>
      <c r="DO36" s="77"/>
      <c r="DP36" s="77"/>
      <c r="DQ36" s="77"/>
      <c r="DR36" s="77"/>
      <c r="DS36" s="77"/>
      <c r="DT36" s="77"/>
      <c r="DU36" s="77"/>
      <c r="DV36" s="77"/>
      <c r="DW36" s="77"/>
      <c r="DX36" s="77"/>
      <c r="DY36" s="77"/>
      <c r="DZ36" s="77"/>
      <c r="EA36" s="77"/>
      <c r="EB36" s="77"/>
      <c r="EC36" s="77"/>
      <c r="ED36" s="77"/>
      <c r="EE36" s="77"/>
      <c r="EF36" s="77"/>
      <c r="EG36" s="77"/>
      <c r="EH36" s="77"/>
      <c r="EI36" s="77"/>
      <c r="EJ36" s="77"/>
      <c r="EK36" s="77"/>
      <c r="EL36" s="77"/>
      <c r="EM36" s="77"/>
      <c r="EN36" s="77"/>
      <c r="EO36" s="77"/>
      <c r="EP36" s="77"/>
      <c r="EQ36" s="77"/>
      <c r="ER36" s="77"/>
      <c r="ES36" s="77"/>
      <c r="ET36" s="77"/>
      <c r="EU36" s="77"/>
      <c r="EV36" s="77"/>
      <c r="EW36" s="77"/>
      <c r="EX36" s="77"/>
      <c r="EY36" s="77"/>
      <c r="EZ36" s="77"/>
      <c r="FA36" s="77"/>
      <c r="FB36" s="77"/>
      <c r="FC36" s="77"/>
      <c r="FD36" s="77"/>
      <c r="FE36" s="77"/>
      <c r="FF36" s="77"/>
      <c r="FG36" s="77"/>
      <c r="FH36" s="77"/>
      <c r="FI36" s="77"/>
      <c r="FJ36" s="77"/>
      <c r="FK36" s="77"/>
      <c r="FL36" s="77"/>
      <c r="FM36" s="77"/>
      <c r="FN36" s="77"/>
      <c r="FO36" s="77"/>
      <c r="FP36" s="77"/>
      <c r="FQ36" s="77"/>
      <c r="FR36" s="77"/>
      <c r="FS36" s="77"/>
      <c r="FT36" s="77"/>
      <c r="FU36" s="77"/>
      <c r="FV36" s="77"/>
      <c r="FW36" s="77"/>
      <c r="FX36" s="77"/>
      <c r="FY36" s="77"/>
      <c r="FZ36" s="77"/>
      <c r="GA36" s="77"/>
      <c r="GB36" s="77"/>
      <c r="GC36" s="77"/>
      <c r="GD36" s="77"/>
      <c r="GE36" s="77"/>
      <c r="GF36" s="77"/>
      <c r="GG36" s="77"/>
      <c r="GH36" s="77"/>
      <c r="GI36" s="77"/>
      <c r="GJ36" s="77"/>
      <c r="GK36" s="77"/>
      <c r="GL36" s="78"/>
      <c r="GM36" s="78"/>
      <c r="GN36" s="77"/>
      <c r="GO36" s="77"/>
      <c r="GP36" s="77"/>
      <c r="GQ36" s="77"/>
      <c r="GR36" s="79"/>
      <c r="GS36" s="77"/>
      <c r="GT36" s="79"/>
    </row>
    <row r="37" spans="2:202" ht="15.75" customHeight="1">
      <c r="B37" s="76"/>
      <c r="C37" s="147">
        <f t="shared" si="5"/>
        <v>29</v>
      </c>
      <c r="D37" s="148" t="s">
        <v>1294</v>
      </c>
      <c r="E37" s="149" t="s">
        <v>1284</v>
      </c>
      <c r="F37" s="150">
        <f t="shared" si="4"/>
        <v>73</v>
      </c>
      <c r="G37" s="151">
        <v>40125</v>
      </c>
      <c r="H37" s="151">
        <v>40198</v>
      </c>
      <c r="I37" s="152">
        <v>1.2666666666666666E-2</v>
      </c>
      <c r="J37" s="153">
        <f t="shared" si="0"/>
        <v>59</v>
      </c>
      <c r="K37" s="394"/>
      <c r="L37" s="154">
        <f t="shared" si="7"/>
        <v>0.80821917808219179</v>
      </c>
      <c r="M37" s="155">
        <f t="shared" si="1"/>
        <v>1.023744292237443E-2</v>
      </c>
      <c r="N37" s="394"/>
      <c r="O37" s="394"/>
      <c r="P37" s="156">
        <v>1</v>
      </c>
      <c r="Q37" s="152">
        <f t="shared" si="2"/>
        <v>0.35</v>
      </c>
      <c r="R37" s="157">
        <f t="shared" si="3"/>
        <v>0.19178082191780821</v>
      </c>
      <c r="S37" s="77"/>
      <c r="T37" s="76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7"/>
      <c r="AJ37" s="77"/>
      <c r="AK37" s="77"/>
      <c r="AL37" s="77"/>
      <c r="AM37" s="77"/>
      <c r="AN37" s="77"/>
      <c r="AO37" s="77"/>
      <c r="AP37" s="77"/>
      <c r="AQ37" s="77"/>
      <c r="AR37" s="299"/>
      <c r="AS37" s="77"/>
      <c r="AT37" s="77"/>
      <c r="AU37" s="77"/>
      <c r="AV37" s="77"/>
      <c r="AW37" s="77"/>
      <c r="AX37" s="77"/>
      <c r="AY37" s="77"/>
      <c r="AZ37" s="77"/>
      <c r="BA37" s="77"/>
      <c r="BB37" s="77"/>
      <c r="BC37" s="77"/>
      <c r="BD37" s="77"/>
      <c r="BE37" s="77"/>
      <c r="BF37" s="77"/>
      <c r="BG37" s="77"/>
      <c r="BH37" s="77"/>
      <c r="BI37" s="77"/>
      <c r="BJ37" s="77"/>
      <c r="BK37" s="77"/>
      <c r="BL37" s="77"/>
      <c r="BM37" s="77"/>
      <c r="BN37" s="77"/>
      <c r="BO37" s="77"/>
      <c r="BP37" s="77"/>
      <c r="BQ37" s="77"/>
      <c r="BR37" s="77"/>
      <c r="BS37" s="77"/>
      <c r="BT37" s="77"/>
      <c r="BU37" s="77"/>
      <c r="BV37" s="77"/>
      <c r="BW37" s="77"/>
      <c r="BX37" s="77"/>
      <c r="BY37" s="77"/>
      <c r="BZ37" s="77"/>
      <c r="CA37" s="386" t="s">
        <v>1247</v>
      </c>
      <c r="CB37" s="387"/>
      <c r="CC37" s="328" t="s">
        <v>1295</v>
      </c>
      <c r="CD37" s="329"/>
      <c r="CE37" s="329"/>
      <c r="CF37" s="329"/>
      <c r="CG37" s="329"/>
      <c r="CH37" s="329"/>
      <c r="CI37" s="329"/>
      <c r="CJ37" s="329"/>
      <c r="CK37" s="329"/>
      <c r="CL37" s="327">
        <v>0.1</v>
      </c>
      <c r="CM37" s="327"/>
      <c r="CN37" s="77"/>
      <c r="CO37" s="77"/>
      <c r="CP37" s="77"/>
      <c r="CQ37" s="77"/>
      <c r="CR37" s="77"/>
      <c r="CS37" s="77"/>
      <c r="CT37" s="77"/>
      <c r="CU37" s="77"/>
      <c r="CV37" s="77"/>
      <c r="CW37" s="77"/>
      <c r="CX37" s="77"/>
      <c r="CY37" s="77"/>
      <c r="CZ37" s="77"/>
      <c r="DA37" s="77"/>
      <c r="DB37" s="77"/>
      <c r="DC37" s="77"/>
      <c r="DD37" s="77"/>
      <c r="DE37" s="77"/>
      <c r="DF37" s="77"/>
      <c r="DG37" s="77"/>
      <c r="DH37" s="77"/>
      <c r="DI37" s="77"/>
      <c r="DJ37" s="77"/>
      <c r="DK37" s="77"/>
      <c r="DL37" s="77"/>
      <c r="DM37" s="77"/>
      <c r="DN37" s="77"/>
      <c r="DO37" s="77"/>
      <c r="DP37" s="77"/>
      <c r="DQ37" s="77"/>
      <c r="DR37" s="77"/>
      <c r="DS37" s="77"/>
      <c r="DT37" s="77"/>
      <c r="DU37" s="77"/>
      <c r="DV37" s="77"/>
      <c r="DW37" s="77"/>
      <c r="DX37" s="77"/>
      <c r="DY37" s="77"/>
      <c r="DZ37" s="77"/>
      <c r="EA37" s="77"/>
      <c r="EB37" s="77"/>
      <c r="EC37" s="77"/>
      <c r="ED37" s="77"/>
      <c r="EE37" s="77"/>
      <c r="EF37" s="77"/>
      <c r="EG37" s="77"/>
      <c r="EH37" s="77"/>
      <c r="EI37" s="77"/>
      <c r="EJ37" s="77"/>
      <c r="EK37" s="77"/>
      <c r="EL37" s="77"/>
      <c r="EM37" s="77"/>
      <c r="EN37" s="77"/>
      <c r="EO37" s="77"/>
      <c r="EP37" s="77"/>
      <c r="EQ37" s="77"/>
      <c r="ER37" s="77"/>
      <c r="ES37" s="77"/>
      <c r="ET37" s="77"/>
      <c r="EU37" s="77"/>
      <c r="EV37" s="77"/>
      <c r="EW37" s="77"/>
      <c r="EX37" s="77"/>
      <c r="EY37" s="77"/>
      <c r="EZ37" s="77"/>
      <c r="FA37" s="77"/>
      <c r="FB37" s="77"/>
      <c r="FC37" s="77"/>
      <c r="FD37" s="77"/>
      <c r="FE37" s="77"/>
      <c r="FF37" s="77"/>
      <c r="FG37" s="77"/>
      <c r="FH37" s="77"/>
      <c r="FI37" s="77"/>
      <c r="FJ37" s="77"/>
      <c r="FK37" s="77"/>
      <c r="FL37" s="77"/>
      <c r="FM37" s="77"/>
      <c r="FN37" s="77"/>
      <c r="FO37" s="77"/>
      <c r="FP37" s="77"/>
      <c r="FQ37" s="77"/>
      <c r="FR37" s="77"/>
      <c r="FS37" s="77"/>
      <c r="FT37" s="77"/>
      <c r="FU37" s="77"/>
      <c r="FV37" s="77"/>
      <c r="FW37" s="77"/>
      <c r="FX37" s="77"/>
      <c r="FY37" s="77"/>
      <c r="FZ37" s="77"/>
      <c r="GA37" s="77"/>
      <c r="GB37" s="77"/>
      <c r="GC37" s="77"/>
      <c r="GD37" s="77"/>
      <c r="GE37" s="77"/>
      <c r="GF37" s="77"/>
      <c r="GG37" s="77"/>
      <c r="GH37" s="77"/>
      <c r="GI37" s="77"/>
      <c r="GJ37" s="77"/>
      <c r="GK37" s="77"/>
      <c r="GL37" s="78"/>
      <c r="GM37" s="78"/>
      <c r="GN37" s="77"/>
      <c r="GO37" s="77"/>
      <c r="GP37" s="77"/>
      <c r="GQ37" s="77"/>
      <c r="GR37" s="79"/>
      <c r="GS37" s="77"/>
      <c r="GT37" s="79"/>
    </row>
    <row r="38" spans="2:202" ht="15.75" customHeight="1" thickBot="1">
      <c r="B38" s="76"/>
      <c r="C38" s="147">
        <f t="shared" si="5"/>
        <v>30</v>
      </c>
      <c r="D38" s="148" t="s">
        <v>1296</v>
      </c>
      <c r="E38" s="149" t="s">
        <v>1284</v>
      </c>
      <c r="F38" s="150">
        <f t="shared" si="4"/>
        <v>73</v>
      </c>
      <c r="G38" s="151">
        <v>40125</v>
      </c>
      <c r="H38" s="151">
        <v>40198</v>
      </c>
      <c r="I38" s="152">
        <v>1.2666666666666666E-2</v>
      </c>
      <c r="J38" s="153">
        <f t="shared" si="0"/>
        <v>59</v>
      </c>
      <c r="K38" s="394"/>
      <c r="L38" s="154">
        <f t="shared" si="7"/>
        <v>0.80821917808219179</v>
      </c>
      <c r="M38" s="155">
        <f t="shared" si="1"/>
        <v>1.023744292237443E-2</v>
      </c>
      <c r="N38" s="394"/>
      <c r="O38" s="394"/>
      <c r="P38" s="156">
        <v>1</v>
      </c>
      <c r="Q38" s="152">
        <f t="shared" si="2"/>
        <v>0.35</v>
      </c>
      <c r="R38" s="157">
        <f t="shared" si="3"/>
        <v>0.19178082191780821</v>
      </c>
      <c r="S38" s="77"/>
      <c r="T38" s="76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  <c r="AY38" s="77"/>
      <c r="AZ38" s="77"/>
      <c r="BA38" s="77"/>
      <c r="BB38" s="77"/>
      <c r="BC38" s="77"/>
      <c r="BD38" s="77"/>
      <c r="BE38" s="77"/>
      <c r="BF38" s="77"/>
      <c r="BG38" s="77"/>
      <c r="BH38" s="77"/>
      <c r="BI38" s="77"/>
      <c r="BJ38" s="77"/>
      <c r="BK38" s="77"/>
      <c r="BL38" s="77"/>
      <c r="BM38" s="77"/>
      <c r="BN38" s="77"/>
      <c r="BO38" s="77"/>
      <c r="BP38" s="77"/>
      <c r="BQ38" s="77"/>
      <c r="BR38" s="77"/>
      <c r="BS38" s="77"/>
      <c r="BT38" s="77"/>
      <c r="BU38" s="77"/>
      <c r="BV38" s="77"/>
      <c r="BW38" s="77"/>
      <c r="BX38" s="77"/>
      <c r="BY38" s="77"/>
      <c r="BZ38" s="77"/>
      <c r="CA38" s="388"/>
      <c r="CB38" s="389"/>
      <c r="CC38" s="328"/>
      <c r="CD38" s="329"/>
      <c r="CE38" s="329"/>
      <c r="CF38" s="329"/>
      <c r="CG38" s="329"/>
      <c r="CH38" s="329"/>
      <c r="CI38" s="329"/>
      <c r="CJ38" s="329"/>
      <c r="CK38" s="329"/>
      <c r="CL38" s="327"/>
      <c r="CM38" s="327"/>
      <c r="CN38" s="77"/>
      <c r="CO38" s="77"/>
      <c r="CP38" s="77"/>
      <c r="CQ38" s="77"/>
      <c r="CR38" s="77"/>
      <c r="CS38" s="77"/>
      <c r="CT38" s="77"/>
      <c r="CU38" s="77"/>
      <c r="CV38" s="77"/>
      <c r="CW38" s="77"/>
      <c r="CX38" s="77"/>
      <c r="CY38" s="77"/>
      <c r="CZ38" s="77"/>
      <c r="DA38" s="77"/>
      <c r="DB38" s="77"/>
      <c r="DC38" s="77"/>
      <c r="DD38" s="77"/>
      <c r="DE38" s="77"/>
      <c r="DF38" s="77"/>
      <c r="DG38" s="77"/>
      <c r="DH38" s="77"/>
      <c r="DI38" s="77"/>
      <c r="DJ38" s="77"/>
      <c r="DK38" s="77"/>
      <c r="DL38" s="77"/>
      <c r="DM38" s="77"/>
      <c r="DN38" s="77"/>
      <c r="DO38" s="77"/>
      <c r="DP38" s="77"/>
      <c r="DQ38" s="77"/>
      <c r="DR38" s="77"/>
      <c r="DS38" s="77"/>
      <c r="DT38" s="77"/>
      <c r="DU38" s="77"/>
      <c r="DV38" s="77"/>
      <c r="DW38" s="77"/>
      <c r="DX38" s="77"/>
      <c r="DY38" s="77"/>
      <c r="DZ38" s="77"/>
      <c r="EA38" s="77"/>
      <c r="EB38" s="77"/>
      <c r="EC38" s="77"/>
      <c r="ED38" s="77"/>
      <c r="EE38" s="77"/>
      <c r="EF38" s="77"/>
      <c r="EG38" s="77"/>
      <c r="EH38" s="77"/>
      <c r="EI38" s="77"/>
      <c r="EJ38" s="77"/>
      <c r="EK38" s="77"/>
      <c r="EL38" s="77"/>
      <c r="EM38" s="77"/>
      <c r="EN38" s="77"/>
      <c r="EO38" s="77"/>
      <c r="EP38" s="77"/>
      <c r="EQ38" s="77"/>
      <c r="ER38" s="77"/>
      <c r="ES38" s="77"/>
      <c r="ET38" s="77"/>
      <c r="EU38" s="77"/>
      <c r="EV38" s="77"/>
      <c r="EW38" s="77"/>
      <c r="EX38" s="77"/>
      <c r="EY38" s="77"/>
      <c r="EZ38" s="77"/>
      <c r="FA38" s="77"/>
      <c r="FB38" s="77"/>
      <c r="FC38" s="77"/>
      <c r="FD38" s="77"/>
      <c r="FE38" s="77"/>
      <c r="FF38" s="77"/>
      <c r="FG38" s="77"/>
      <c r="FH38" s="77"/>
      <c r="FI38" s="77"/>
      <c r="FJ38" s="77"/>
      <c r="FK38" s="77"/>
      <c r="FL38" s="77"/>
      <c r="FM38" s="77"/>
      <c r="FN38" s="77"/>
      <c r="FO38" s="77"/>
      <c r="FP38" s="77"/>
      <c r="FQ38" s="77"/>
      <c r="FR38" s="77"/>
      <c r="FS38" s="77"/>
      <c r="FT38" s="77"/>
      <c r="FU38" s="77"/>
      <c r="FV38" s="77"/>
      <c r="FW38" s="77"/>
      <c r="FX38" s="77"/>
      <c r="FY38" s="77"/>
      <c r="FZ38" s="77"/>
      <c r="GA38" s="77"/>
      <c r="GB38" s="77"/>
      <c r="GC38" s="77"/>
      <c r="GD38" s="77"/>
      <c r="GE38" s="77"/>
      <c r="GF38" s="77"/>
      <c r="GG38" s="77"/>
      <c r="GH38" s="77"/>
      <c r="GI38" s="77"/>
      <c r="GJ38" s="77"/>
      <c r="GK38" s="77"/>
      <c r="GL38" s="78"/>
      <c r="GM38" s="78"/>
      <c r="GN38" s="77"/>
      <c r="GO38" s="77"/>
      <c r="GP38" s="77"/>
      <c r="GQ38" s="77"/>
      <c r="GR38" s="79"/>
      <c r="GS38" s="77"/>
      <c r="GT38" s="79"/>
    </row>
    <row r="39" spans="2:202" ht="15.75" customHeight="1">
      <c r="B39" s="163"/>
      <c r="C39" s="147">
        <f t="shared" si="5"/>
        <v>31</v>
      </c>
      <c r="D39" s="148" t="s">
        <v>1297</v>
      </c>
      <c r="E39" s="149" t="s">
        <v>1284</v>
      </c>
      <c r="F39" s="150">
        <f t="shared" si="4"/>
        <v>73</v>
      </c>
      <c r="G39" s="151">
        <v>40125</v>
      </c>
      <c r="H39" s="151">
        <v>40198</v>
      </c>
      <c r="I39" s="152">
        <v>1.2666666666666666E-2</v>
      </c>
      <c r="J39" s="153">
        <f t="shared" si="0"/>
        <v>59</v>
      </c>
      <c r="K39" s="394"/>
      <c r="L39" s="154">
        <f t="shared" si="7"/>
        <v>0.80821917808219179</v>
      </c>
      <c r="M39" s="155">
        <f t="shared" si="1"/>
        <v>1.023744292237443E-2</v>
      </c>
      <c r="N39" s="394"/>
      <c r="O39" s="394"/>
      <c r="P39" s="156">
        <v>1</v>
      </c>
      <c r="Q39" s="152">
        <f t="shared" si="2"/>
        <v>0.35</v>
      </c>
      <c r="R39" s="157">
        <f t="shared" si="3"/>
        <v>0.19178082191780821</v>
      </c>
      <c r="S39" s="164"/>
      <c r="T39" s="76"/>
      <c r="U39" s="77"/>
      <c r="V39" s="77"/>
      <c r="W39" s="77"/>
      <c r="X39" s="77"/>
      <c r="Y39" s="77"/>
      <c r="Z39" s="77"/>
      <c r="AA39" s="77"/>
      <c r="AB39" s="77"/>
      <c r="AC39" s="77"/>
      <c r="AD39" s="145" t="s">
        <v>1277</v>
      </c>
      <c r="AE39" s="77"/>
      <c r="AF39" s="77"/>
      <c r="AG39" s="165" t="s">
        <v>1288</v>
      </c>
      <c r="AH39" s="77"/>
      <c r="AI39" s="77"/>
      <c r="AJ39" s="166" t="s">
        <v>1289</v>
      </c>
      <c r="AK39" s="77"/>
      <c r="AL39" s="77"/>
      <c r="AM39" s="77"/>
      <c r="AN39" s="77"/>
      <c r="AO39" s="77"/>
      <c r="AP39" s="77"/>
      <c r="AQ39" s="77"/>
      <c r="AR39" s="299"/>
      <c r="AS39" s="77"/>
      <c r="AT39" s="77"/>
      <c r="AU39" s="299"/>
      <c r="AV39" s="77"/>
      <c r="AW39" s="77"/>
      <c r="AX39" s="299"/>
      <c r="AY39" s="77"/>
      <c r="AZ39" s="77"/>
      <c r="BA39" s="77"/>
      <c r="BB39" s="77"/>
      <c r="BC39" s="77"/>
      <c r="BD39" s="77"/>
      <c r="BE39" s="77"/>
      <c r="BF39" s="77"/>
      <c r="BG39" s="77"/>
      <c r="BH39" s="77"/>
      <c r="BI39" s="77"/>
      <c r="BJ39" s="77"/>
      <c r="BK39" s="77"/>
      <c r="BL39" s="77"/>
      <c r="BM39" s="77"/>
      <c r="BN39" s="77"/>
      <c r="BO39" s="77"/>
      <c r="BP39" s="77"/>
      <c r="BQ39" s="77"/>
      <c r="BR39" s="77"/>
      <c r="BS39" s="77"/>
      <c r="BT39" s="77"/>
      <c r="BU39" s="77"/>
      <c r="BV39" s="77"/>
      <c r="BW39" s="77"/>
      <c r="BX39" s="77"/>
      <c r="BY39" s="77"/>
      <c r="BZ39" s="77"/>
      <c r="CA39" s="77"/>
      <c r="CB39" s="77"/>
      <c r="CC39" s="77"/>
      <c r="CD39" s="77"/>
      <c r="CE39" s="77"/>
      <c r="CF39" s="77"/>
      <c r="CG39" s="77"/>
      <c r="CH39" s="77"/>
      <c r="CI39" s="77"/>
      <c r="CJ39" s="77"/>
      <c r="CK39" s="77"/>
      <c r="CL39" s="77"/>
      <c r="CM39" s="77"/>
      <c r="CN39" s="77"/>
      <c r="CO39" s="77"/>
      <c r="CP39" s="77"/>
      <c r="CQ39" s="77"/>
      <c r="CR39" s="77"/>
      <c r="CS39" s="77"/>
      <c r="CT39" s="77"/>
      <c r="CU39" s="77"/>
      <c r="CV39" s="77"/>
      <c r="CW39" s="77"/>
      <c r="CX39" s="77"/>
      <c r="CY39" s="77"/>
      <c r="CZ39" s="77"/>
      <c r="DA39" s="77"/>
      <c r="DB39" s="77"/>
      <c r="DC39" s="77"/>
      <c r="DD39" s="77"/>
      <c r="DE39" s="77"/>
      <c r="DF39" s="77"/>
      <c r="DG39" s="77"/>
      <c r="DH39" s="77"/>
      <c r="DI39" s="77"/>
      <c r="DJ39" s="77"/>
      <c r="DK39" s="77"/>
      <c r="DL39" s="77"/>
      <c r="DM39" s="77"/>
      <c r="DN39" s="77"/>
      <c r="DO39" s="77"/>
      <c r="DP39" s="77"/>
      <c r="DQ39" s="77"/>
      <c r="DR39" s="77"/>
      <c r="DS39" s="77"/>
      <c r="DT39" s="77"/>
      <c r="DU39" s="77"/>
      <c r="DV39" s="77"/>
      <c r="DW39" s="77"/>
      <c r="DX39" s="77"/>
      <c r="DY39" s="77"/>
      <c r="DZ39" s="77"/>
      <c r="EA39" s="77"/>
      <c r="EB39" s="77"/>
      <c r="EC39" s="77"/>
      <c r="ED39" s="77"/>
      <c r="EE39" s="77"/>
      <c r="EF39" s="77"/>
      <c r="EG39" s="77"/>
      <c r="EH39" s="77"/>
      <c r="EI39" s="77"/>
      <c r="EJ39" s="77"/>
      <c r="EK39" s="77"/>
      <c r="EL39" s="77"/>
      <c r="EM39" s="77"/>
      <c r="EN39" s="77"/>
      <c r="EO39" s="77"/>
      <c r="EP39" s="77"/>
      <c r="EQ39" s="77"/>
      <c r="ER39" s="77"/>
      <c r="ES39" s="77"/>
      <c r="ET39" s="77"/>
      <c r="EU39" s="77"/>
      <c r="EV39" s="77"/>
      <c r="EW39" s="77"/>
      <c r="EX39" s="77"/>
      <c r="EY39" s="77"/>
      <c r="EZ39" s="77"/>
      <c r="FA39" s="77"/>
      <c r="FB39" s="77"/>
      <c r="FC39" s="77"/>
      <c r="FD39" s="77"/>
      <c r="FE39" s="77"/>
      <c r="FF39" s="77"/>
      <c r="FG39" s="77"/>
      <c r="FH39" s="77"/>
      <c r="FI39" s="77"/>
      <c r="FJ39" s="77"/>
      <c r="FK39" s="77"/>
      <c r="FL39" s="77"/>
      <c r="FM39" s="77"/>
      <c r="FN39" s="77"/>
      <c r="FO39" s="77"/>
      <c r="FP39" s="77"/>
      <c r="FQ39" s="77"/>
      <c r="FR39" s="77"/>
      <c r="FS39" s="77"/>
      <c r="FT39" s="77"/>
      <c r="FU39" s="77"/>
      <c r="FV39" s="77"/>
      <c r="FW39" s="77"/>
      <c r="FX39" s="77"/>
      <c r="FY39" s="77"/>
      <c r="FZ39" s="77"/>
      <c r="GA39" s="77"/>
      <c r="GB39" s="77"/>
      <c r="GC39" s="77"/>
      <c r="GD39" s="77"/>
      <c r="GE39" s="77"/>
      <c r="GF39" s="77"/>
      <c r="GG39" s="77"/>
      <c r="GH39" s="77"/>
      <c r="GI39" s="77"/>
      <c r="GJ39" s="77"/>
      <c r="GK39" s="77"/>
      <c r="GL39" s="78"/>
      <c r="GM39" s="78"/>
      <c r="GN39" s="77"/>
      <c r="GO39" s="77"/>
      <c r="GP39" s="77"/>
      <c r="GQ39" s="77"/>
      <c r="GR39" s="79"/>
      <c r="GS39" s="77"/>
      <c r="GT39" s="79"/>
    </row>
    <row r="40" spans="2:202" ht="12.75">
      <c r="B40" s="163"/>
      <c r="C40" s="147">
        <f t="shared" si="5"/>
        <v>32</v>
      </c>
      <c r="D40" s="148" t="s">
        <v>1298</v>
      </c>
      <c r="E40" s="149" t="s">
        <v>1284</v>
      </c>
      <c r="F40" s="150">
        <f t="shared" si="4"/>
        <v>73</v>
      </c>
      <c r="G40" s="151">
        <v>40125</v>
      </c>
      <c r="H40" s="151">
        <v>40198</v>
      </c>
      <c r="I40" s="152">
        <v>1.2666666666666666E-2</v>
      </c>
      <c r="J40" s="153">
        <f t="shared" si="0"/>
        <v>59</v>
      </c>
      <c r="K40" s="394"/>
      <c r="L40" s="154">
        <f t="shared" si="7"/>
        <v>0.80821917808219179</v>
      </c>
      <c r="M40" s="155">
        <f t="shared" si="1"/>
        <v>1.023744292237443E-2</v>
      </c>
      <c r="N40" s="394"/>
      <c r="O40" s="394"/>
      <c r="P40" s="156">
        <v>1</v>
      </c>
      <c r="Q40" s="152">
        <f t="shared" si="2"/>
        <v>0.35</v>
      </c>
      <c r="R40" s="157">
        <f t="shared" si="3"/>
        <v>0.19178082191780821</v>
      </c>
      <c r="S40" s="164"/>
      <c r="T40" s="76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77"/>
      <c r="BB40" s="77"/>
      <c r="BC40" s="77"/>
      <c r="BD40" s="77"/>
      <c r="BE40" s="77"/>
      <c r="BF40" s="77"/>
      <c r="BG40" s="77"/>
      <c r="BH40" s="77"/>
      <c r="BI40" s="77"/>
      <c r="BJ40" s="77"/>
      <c r="BK40" s="77"/>
      <c r="BL40" s="77"/>
      <c r="BM40" s="77"/>
      <c r="BN40" s="77"/>
      <c r="BO40" s="77"/>
      <c r="BP40" s="77"/>
      <c r="BQ40" s="77"/>
      <c r="BR40" s="77"/>
      <c r="BS40" s="77"/>
      <c r="BT40" s="77"/>
      <c r="BU40" s="77"/>
      <c r="BV40" s="77"/>
      <c r="BW40" s="77"/>
      <c r="BX40" s="77"/>
      <c r="BY40" s="77"/>
      <c r="BZ40" s="77"/>
      <c r="CA40" s="77"/>
      <c r="CB40" s="77"/>
      <c r="CC40" s="77"/>
      <c r="CD40" s="77"/>
      <c r="CE40" s="77"/>
      <c r="CF40" s="77"/>
      <c r="CG40" s="77"/>
      <c r="CH40" s="77"/>
      <c r="CI40" s="77"/>
      <c r="CJ40" s="77"/>
      <c r="CK40" s="77"/>
      <c r="CL40" s="77"/>
      <c r="CM40" s="77"/>
      <c r="CN40" s="77"/>
      <c r="CO40" s="77"/>
      <c r="CP40" s="77"/>
      <c r="CQ40" s="77"/>
      <c r="CR40" s="77"/>
      <c r="CS40" s="77"/>
      <c r="CT40" s="77"/>
      <c r="CU40" s="77"/>
      <c r="CV40" s="77"/>
      <c r="CW40" s="77"/>
      <c r="CX40" s="77"/>
      <c r="CY40" s="77"/>
      <c r="CZ40" s="77"/>
      <c r="DA40" s="77"/>
      <c r="DB40" s="77"/>
      <c r="DC40" s="77"/>
      <c r="DD40" s="77"/>
      <c r="DE40" s="77"/>
      <c r="DF40" s="77"/>
      <c r="DG40" s="77"/>
      <c r="DH40" s="77"/>
      <c r="DI40" s="77"/>
      <c r="DJ40" s="77"/>
      <c r="DK40" s="77"/>
      <c r="DL40" s="77"/>
      <c r="DM40" s="77"/>
      <c r="DN40" s="77"/>
      <c r="DO40" s="77"/>
      <c r="DP40" s="77"/>
      <c r="DQ40" s="77"/>
      <c r="DR40" s="77"/>
      <c r="DS40" s="77"/>
      <c r="DT40" s="77"/>
      <c r="DU40" s="77"/>
      <c r="DV40" s="77"/>
      <c r="DW40" s="77"/>
      <c r="DX40" s="77"/>
      <c r="DY40" s="77"/>
      <c r="DZ40" s="77"/>
      <c r="EA40" s="77"/>
      <c r="EB40" s="77"/>
      <c r="EC40" s="77"/>
      <c r="ED40" s="77"/>
      <c r="EE40" s="77"/>
      <c r="EF40" s="77"/>
      <c r="EG40" s="77"/>
      <c r="EH40" s="77"/>
      <c r="EI40" s="77"/>
      <c r="EJ40" s="77"/>
      <c r="EK40" s="77"/>
      <c r="EL40" s="77"/>
      <c r="EM40" s="77"/>
      <c r="EN40" s="77"/>
      <c r="EO40" s="77"/>
      <c r="EP40" s="77"/>
      <c r="EQ40" s="77"/>
      <c r="ER40" s="77"/>
      <c r="ES40" s="77"/>
      <c r="ET40" s="77"/>
      <c r="EU40" s="77"/>
      <c r="EV40" s="77"/>
      <c r="EW40" s="77"/>
      <c r="EX40" s="77"/>
      <c r="EY40" s="77"/>
      <c r="EZ40" s="77"/>
      <c r="FA40" s="77"/>
      <c r="FB40" s="77"/>
      <c r="FC40" s="77"/>
      <c r="FD40" s="77"/>
      <c r="FE40" s="77"/>
      <c r="FF40" s="77"/>
      <c r="FG40" s="77"/>
      <c r="FH40" s="77"/>
      <c r="FI40" s="77"/>
      <c r="FJ40" s="77"/>
      <c r="FK40" s="77"/>
      <c r="FL40" s="77"/>
      <c r="FM40" s="77"/>
      <c r="FN40" s="77"/>
      <c r="FO40" s="77"/>
      <c r="FP40" s="77"/>
      <c r="FQ40" s="77"/>
      <c r="FR40" s="77"/>
      <c r="FS40" s="77"/>
      <c r="FT40" s="77"/>
      <c r="FU40" s="77"/>
      <c r="FV40" s="77"/>
      <c r="FW40" s="77"/>
      <c r="FX40" s="77"/>
      <c r="FY40" s="77"/>
      <c r="FZ40" s="77"/>
      <c r="GA40" s="77"/>
      <c r="GB40" s="77"/>
      <c r="GC40" s="77"/>
      <c r="GD40" s="77"/>
      <c r="GE40" s="77"/>
      <c r="GF40" s="77"/>
      <c r="GG40" s="77"/>
      <c r="GH40" s="77"/>
      <c r="GI40" s="77"/>
      <c r="GJ40" s="77"/>
      <c r="GK40" s="77"/>
      <c r="GL40" s="78"/>
      <c r="GM40" s="78"/>
      <c r="GN40" s="77"/>
      <c r="GO40" s="77"/>
      <c r="GP40" s="77"/>
      <c r="GQ40" s="77"/>
      <c r="GR40" s="79"/>
      <c r="GS40" s="77"/>
      <c r="GT40" s="79"/>
    </row>
    <row r="41" spans="2:202" ht="15" customHeight="1">
      <c r="B41" s="163"/>
      <c r="C41" s="147">
        <f t="shared" si="5"/>
        <v>33</v>
      </c>
      <c r="D41" s="148" t="s">
        <v>1299</v>
      </c>
      <c r="E41" s="149" t="s">
        <v>1284</v>
      </c>
      <c r="F41" s="150">
        <f t="shared" si="4"/>
        <v>73</v>
      </c>
      <c r="G41" s="151">
        <v>40125</v>
      </c>
      <c r="H41" s="151">
        <v>40198</v>
      </c>
      <c r="I41" s="152">
        <v>1.2666666666666666E-2</v>
      </c>
      <c r="J41" s="153">
        <f t="shared" ref="J41:J64" si="9">IF(G41&lt;$Y$5,$Y$5-G41+1,0)</f>
        <v>59</v>
      </c>
      <c r="K41" s="394"/>
      <c r="L41" s="154">
        <f t="shared" si="7"/>
        <v>0.80821917808219179</v>
      </c>
      <c r="M41" s="155">
        <f t="shared" si="1"/>
        <v>1.023744292237443E-2</v>
      </c>
      <c r="N41" s="394"/>
      <c r="O41" s="394"/>
      <c r="P41" s="156">
        <v>1</v>
      </c>
      <c r="Q41" s="152">
        <f t="shared" si="2"/>
        <v>0.35</v>
      </c>
      <c r="R41" s="157">
        <f t="shared" si="3"/>
        <v>0.19178082191780821</v>
      </c>
      <c r="S41" s="164"/>
      <c r="T41" s="76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77"/>
      <c r="AZ41" s="77"/>
      <c r="BA41" s="77"/>
      <c r="BB41" s="77"/>
      <c r="BC41" s="77"/>
      <c r="BD41" s="77"/>
      <c r="BE41" s="77"/>
      <c r="BF41" s="77"/>
      <c r="BG41" s="77"/>
      <c r="BH41" s="77"/>
      <c r="BI41" s="77"/>
      <c r="BJ41" s="77"/>
      <c r="BK41" s="77"/>
      <c r="BL41" s="77"/>
      <c r="BM41" s="77"/>
      <c r="BN41" s="77"/>
      <c r="BO41" s="77"/>
      <c r="BP41" s="77"/>
      <c r="BQ41" s="77"/>
      <c r="BR41" s="77"/>
      <c r="BS41" s="77"/>
      <c r="BT41" s="77"/>
      <c r="BU41" s="77"/>
      <c r="BV41" s="77"/>
      <c r="BW41" s="77"/>
      <c r="BX41" s="77"/>
      <c r="BY41" s="77"/>
      <c r="BZ41" s="77"/>
      <c r="CA41" s="77"/>
      <c r="CB41" s="77"/>
      <c r="CC41" s="77"/>
      <c r="CD41" s="77"/>
      <c r="CE41" s="77"/>
      <c r="CF41" s="77"/>
      <c r="CG41" s="77"/>
      <c r="CH41" s="77"/>
      <c r="CI41" s="77"/>
      <c r="CJ41" s="77"/>
      <c r="CK41" s="77"/>
      <c r="CL41" s="77"/>
      <c r="CM41" s="77"/>
      <c r="CN41" s="77"/>
      <c r="CO41" s="77"/>
      <c r="CP41" s="77"/>
      <c r="CQ41" s="77"/>
      <c r="CR41" s="77"/>
      <c r="CS41" s="77"/>
      <c r="CT41" s="77"/>
      <c r="CU41" s="77"/>
      <c r="CV41" s="77"/>
      <c r="CW41" s="77"/>
      <c r="CX41" s="77"/>
      <c r="CY41" s="77"/>
      <c r="CZ41" s="77"/>
      <c r="DA41" s="77"/>
      <c r="DB41" s="77"/>
      <c r="DC41" s="77"/>
      <c r="DD41" s="77"/>
      <c r="DE41" s="77"/>
      <c r="DF41" s="77"/>
      <c r="DG41" s="77"/>
      <c r="DH41" s="77"/>
      <c r="DI41" s="77"/>
      <c r="DJ41" s="77"/>
      <c r="DK41" s="77"/>
      <c r="DL41" s="77"/>
      <c r="DM41" s="77"/>
      <c r="DN41" s="77"/>
      <c r="DO41" s="77"/>
      <c r="DP41" s="77"/>
      <c r="DQ41" s="77"/>
      <c r="DR41" s="77"/>
      <c r="DS41" s="77"/>
      <c r="DT41" s="77"/>
      <c r="DU41" s="77"/>
      <c r="DV41" s="77"/>
      <c r="DW41" s="77"/>
      <c r="DX41" s="77"/>
      <c r="DY41" s="77"/>
      <c r="DZ41" s="77"/>
      <c r="EA41" s="77"/>
      <c r="EB41" s="77"/>
      <c r="EC41" s="77"/>
      <c r="ED41" s="77"/>
      <c r="EE41" s="77"/>
      <c r="EF41" s="77"/>
      <c r="EG41" s="77"/>
      <c r="EH41" s="77"/>
      <c r="EI41" s="77"/>
      <c r="EJ41" s="77"/>
      <c r="EK41" s="77"/>
      <c r="EL41" s="77"/>
      <c r="EM41" s="77"/>
      <c r="EN41" s="77"/>
      <c r="EO41" s="77"/>
      <c r="EP41" s="77"/>
      <c r="EQ41" s="77"/>
      <c r="ER41" s="77"/>
      <c r="ES41" s="77"/>
      <c r="ET41" s="77"/>
      <c r="EU41" s="77"/>
      <c r="EV41" s="77"/>
      <c r="EW41" s="77"/>
      <c r="EX41" s="77"/>
      <c r="EY41" s="77"/>
      <c r="EZ41" s="77"/>
      <c r="FA41" s="77"/>
      <c r="FB41" s="77"/>
      <c r="FC41" s="77"/>
      <c r="FD41" s="77"/>
      <c r="FE41" s="77"/>
      <c r="FF41" s="77"/>
      <c r="FG41" s="77"/>
      <c r="FH41" s="77"/>
      <c r="FI41" s="77"/>
      <c r="FJ41" s="77"/>
      <c r="FK41" s="77"/>
      <c r="FL41" s="77"/>
      <c r="FM41" s="77"/>
      <c r="FN41" s="77"/>
      <c r="FO41" s="77"/>
      <c r="FP41" s="77"/>
      <c r="FQ41" s="77"/>
      <c r="FR41" s="77"/>
      <c r="FS41" s="77"/>
      <c r="FT41" s="77"/>
      <c r="FU41" s="77"/>
      <c r="FV41" s="77"/>
      <c r="FW41" s="77"/>
      <c r="FX41" s="77"/>
      <c r="FY41" s="77"/>
      <c r="FZ41" s="77"/>
      <c r="GA41" s="77"/>
      <c r="GB41" s="77"/>
      <c r="GC41" s="77"/>
      <c r="GD41" s="77"/>
      <c r="GE41" s="77"/>
      <c r="GF41" s="77"/>
      <c r="GG41" s="77"/>
      <c r="GH41" s="77"/>
      <c r="GI41" s="77"/>
      <c r="GJ41" s="77"/>
      <c r="GK41" s="77"/>
      <c r="GL41" s="78"/>
      <c r="GM41" s="78"/>
      <c r="GN41" s="77"/>
      <c r="GO41" s="77"/>
      <c r="GP41" s="77"/>
      <c r="GQ41" s="77"/>
      <c r="GR41" s="79"/>
      <c r="GS41" s="77"/>
      <c r="GT41" s="79"/>
    </row>
    <row r="42" spans="2:202" ht="15.75" customHeight="1">
      <c r="B42" s="163"/>
      <c r="C42" s="147">
        <f t="shared" si="5"/>
        <v>34</v>
      </c>
      <c r="D42" s="148" t="s">
        <v>1300</v>
      </c>
      <c r="E42" s="149" t="s">
        <v>1284</v>
      </c>
      <c r="F42" s="150">
        <f t="shared" si="4"/>
        <v>73</v>
      </c>
      <c r="G42" s="151">
        <v>40125</v>
      </c>
      <c r="H42" s="151">
        <v>40198</v>
      </c>
      <c r="I42" s="152">
        <v>1.2666666666666666E-2</v>
      </c>
      <c r="J42" s="153">
        <f t="shared" si="9"/>
        <v>59</v>
      </c>
      <c r="K42" s="394"/>
      <c r="L42" s="154">
        <f t="shared" si="7"/>
        <v>0.80821917808219179</v>
      </c>
      <c r="M42" s="155">
        <f t="shared" si="1"/>
        <v>1.023744292237443E-2</v>
      </c>
      <c r="N42" s="394"/>
      <c r="O42" s="394"/>
      <c r="P42" s="156">
        <v>1</v>
      </c>
      <c r="Q42" s="152">
        <f t="shared" si="2"/>
        <v>0.35</v>
      </c>
      <c r="R42" s="157">
        <f t="shared" si="3"/>
        <v>0.19178082191780821</v>
      </c>
      <c r="S42" s="164"/>
      <c r="T42" s="76"/>
      <c r="U42" s="77"/>
      <c r="V42" s="77"/>
      <c r="W42" s="77"/>
      <c r="X42" s="77"/>
      <c r="Y42" s="77"/>
      <c r="Z42" s="77"/>
      <c r="AA42" s="77"/>
      <c r="AB42" s="77"/>
      <c r="AC42" s="77"/>
      <c r="AD42" s="145" t="s">
        <v>1290</v>
      </c>
      <c r="AE42" s="77"/>
      <c r="AF42" s="77"/>
      <c r="AG42" s="165" t="s">
        <v>1279</v>
      </c>
      <c r="AH42" s="77"/>
      <c r="AI42" s="77"/>
      <c r="AJ42" s="166" t="s">
        <v>1292</v>
      </c>
      <c r="AK42" s="77"/>
      <c r="AL42" s="77"/>
      <c r="AM42" s="77"/>
      <c r="AN42" s="77"/>
      <c r="AO42" s="77"/>
      <c r="AP42" s="77"/>
      <c r="AQ42" s="77"/>
      <c r="AR42" s="299"/>
      <c r="AS42" s="77"/>
      <c r="AT42" s="77"/>
      <c r="AU42" s="299"/>
      <c r="AV42" s="77"/>
      <c r="AW42" s="77"/>
      <c r="AX42" s="299"/>
      <c r="AY42" s="77"/>
      <c r="AZ42" s="77"/>
      <c r="BA42" s="77"/>
      <c r="BB42" s="77"/>
      <c r="BC42" s="77"/>
      <c r="BD42" s="77"/>
      <c r="BE42" s="77"/>
      <c r="BF42" s="77"/>
      <c r="BG42" s="77"/>
      <c r="BH42" s="77"/>
      <c r="BI42" s="77"/>
      <c r="BJ42" s="77"/>
      <c r="BK42" s="77"/>
      <c r="BL42" s="77"/>
      <c r="BM42" s="77"/>
      <c r="BN42" s="77"/>
      <c r="BO42" s="77"/>
      <c r="BP42" s="77"/>
      <c r="BQ42" s="77"/>
      <c r="BR42" s="77"/>
      <c r="BS42" s="77"/>
      <c r="BT42" s="77"/>
      <c r="BU42" s="77"/>
      <c r="BV42" s="77"/>
      <c r="BW42" s="77"/>
      <c r="BX42" s="77"/>
      <c r="BY42" s="77"/>
      <c r="BZ42" s="77"/>
      <c r="CA42" s="77"/>
      <c r="CB42" s="77"/>
      <c r="CC42" s="77"/>
      <c r="CD42" s="77"/>
      <c r="CE42" s="77"/>
      <c r="CF42" s="77"/>
      <c r="CG42" s="77"/>
      <c r="CH42" s="77"/>
      <c r="CI42" s="77"/>
      <c r="CJ42" s="77"/>
      <c r="CK42" s="77"/>
      <c r="CL42" s="77"/>
      <c r="CM42" s="77"/>
      <c r="CN42" s="77"/>
      <c r="CO42" s="77"/>
      <c r="CP42" s="77"/>
      <c r="CQ42" s="77"/>
      <c r="CR42" s="77"/>
      <c r="CS42" s="77"/>
      <c r="CT42" s="77"/>
      <c r="CU42" s="77"/>
      <c r="CV42" s="77"/>
      <c r="CW42" s="77"/>
      <c r="CX42" s="77"/>
      <c r="CY42" s="77"/>
      <c r="CZ42" s="77"/>
      <c r="DA42" s="77"/>
      <c r="DB42" s="77"/>
      <c r="DC42" s="77"/>
      <c r="DD42" s="77"/>
      <c r="DE42" s="77"/>
      <c r="DF42" s="77"/>
      <c r="DG42" s="77"/>
      <c r="DH42" s="77"/>
      <c r="DI42" s="77"/>
      <c r="DJ42" s="77"/>
      <c r="DK42" s="77"/>
      <c r="DL42" s="77"/>
      <c r="DM42" s="77"/>
      <c r="DN42" s="77"/>
      <c r="DO42" s="77"/>
      <c r="DP42" s="77"/>
      <c r="DQ42" s="77"/>
      <c r="DR42" s="77"/>
      <c r="DS42" s="77"/>
      <c r="DT42" s="77"/>
      <c r="DU42" s="77"/>
      <c r="DV42" s="77"/>
      <c r="DW42" s="77"/>
      <c r="DX42" s="77"/>
      <c r="DY42" s="77"/>
      <c r="DZ42" s="77"/>
      <c r="EA42" s="77"/>
      <c r="EB42" s="77"/>
      <c r="EC42" s="77"/>
      <c r="ED42" s="77"/>
      <c r="EE42" s="77"/>
      <c r="EF42" s="77"/>
      <c r="EG42" s="77"/>
      <c r="EH42" s="77"/>
      <c r="EI42" s="77"/>
      <c r="EJ42" s="77"/>
      <c r="EK42" s="77"/>
      <c r="EL42" s="77"/>
      <c r="EM42" s="77"/>
      <c r="EN42" s="77"/>
      <c r="EO42" s="77"/>
      <c r="EP42" s="77"/>
      <c r="EQ42" s="77"/>
      <c r="ER42" s="77"/>
      <c r="ES42" s="77"/>
      <c r="ET42" s="77"/>
      <c r="EU42" s="77"/>
      <c r="EV42" s="77"/>
      <c r="EW42" s="77"/>
      <c r="EX42" s="77"/>
      <c r="EY42" s="77"/>
      <c r="EZ42" s="77"/>
      <c r="FA42" s="77"/>
      <c r="FB42" s="77"/>
      <c r="FC42" s="77"/>
      <c r="FD42" s="77"/>
      <c r="FE42" s="77"/>
      <c r="FF42" s="77"/>
      <c r="FG42" s="77"/>
      <c r="FH42" s="77"/>
      <c r="FI42" s="77"/>
      <c r="FJ42" s="77"/>
      <c r="FK42" s="77"/>
      <c r="FL42" s="77"/>
      <c r="FM42" s="77"/>
      <c r="FN42" s="77"/>
      <c r="FO42" s="77"/>
      <c r="FP42" s="77"/>
      <c r="FQ42" s="77"/>
      <c r="FR42" s="77"/>
      <c r="FS42" s="77"/>
      <c r="FT42" s="77"/>
      <c r="FU42" s="77"/>
      <c r="FV42" s="77"/>
      <c r="FW42" s="77"/>
      <c r="FX42" s="77"/>
      <c r="FY42" s="77"/>
      <c r="FZ42" s="77"/>
      <c r="GA42" s="77"/>
      <c r="GB42" s="77"/>
      <c r="GC42" s="77"/>
      <c r="GD42" s="77"/>
      <c r="GE42" s="77"/>
      <c r="GF42" s="77"/>
      <c r="GG42" s="77"/>
      <c r="GH42" s="77"/>
      <c r="GI42" s="77"/>
      <c r="GJ42" s="77"/>
      <c r="GK42" s="77"/>
      <c r="GL42" s="78"/>
      <c r="GM42" s="78"/>
      <c r="GN42" s="77"/>
      <c r="GO42" s="77"/>
      <c r="GP42" s="77"/>
      <c r="GQ42" s="77"/>
      <c r="GR42" s="79"/>
      <c r="GS42" s="77"/>
      <c r="GT42" s="79"/>
    </row>
    <row r="43" spans="2:202" ht="12.75">
      <c r="B43" s="163"/>
      <c r="C43" s="147">
        <f t="shared" si="5"/>
        <v>35</v>
      </c>
      <c r="D43" s="148" t="s">
        <v>1301</v>
      </c>
      <c r="E43" s="149" t="s">
        <v>1284</v>
      </c>
      <c r="F43" s="150">
        <f t="shared" si="4"/>
        <v>73</v>
      </c>
      <c r="G43" s="151">
        <v>40125</v>
      </c>
      <c r="H43" s="151">
        <v>40198</v>
      </c>
      <c r="I43" s="152">
        <v>1.2666666666666666E-2</v>
      </c>
      <c r="J43" s="153">
        <f t="shared" si="9"/>
        <v>59</v>
      </c>
      <c r="K43" s="395"/>
      <c r="L43" s="154">
        <f t="shared" si="7"/>
        <v>0.80821917808219179</v>
      </c>
      <c r="M43" s="155">
        <f t="shared" si="1"/>
        <v>1.023744292237443E-2</v>
      </c>
      <c r="N43" s="395"/>
      <c r="O43" s="395"/>
      <c r="P43" s="156">
        <v>0.85</v>
      </c>
      <c r="Q43" s="152">
        <f t="shared" si="2"/>
        <v>0.29749999999999999</v>
      </c>
      <c r="R43" s="157">
        <f t="shared" si="3"/>
        <v>4.1780821917808186E-2</v>
      </c>
      <c r="S43" s="164"/>
      <c r="T43" s="76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299"/>
      <c r="BG43" s="77"/>
      <c r="BH43" s="77"/>
      <c r="BI43" s="77"/>
      <c r="BJ43" s="77"/>
      <c r="BK43" s="77"/>
      <c r="BL43" s="77"/>
      <c r="BM43" s="77"/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77"/>
      <c r="CB43" s="77"/>
      <c r="CC43" s="77"/>
      <c r="CD43" s="77"/>
      <c r="CE43" s="77"/>
      <c r="CF43" s="77"/>
      <c r="CG43" s="77"/>
      <c r="CH43" s="77"/>
      <c r="CI43" s="77"/>
      <c r="CJ43" s="77"/>
      <c r="CK43" s="77"/>
      <c r="CL43" s="77"/>
      <c r="CM43" s="77"/>
      <c r="CN43" s="77"/>
      <c r="CO43" s="77"/>
      <c r="CP43" s="77"/>
      <c r="CQ43" s="77"/>
      <c r="CR43" s="77"/>
      <c r="CS43" s="77"/>
      <c r="CT43" s="77"/>
      <c r="CU43" s="77"/>
      <c r="CV43" s="77"/>
      <c r="CW43" s="77"/>
      <c r="CX43" s="77"/>
      <c r="CY43" s="77"/>
      <c r="CZ43" s="77"/>
      <c r="DA43" s="77"/>
      <c r="DB43" s="77"/>
      <c r="DC43" s="77"/>
      <c r="DD43" s="77"/>
      <c r="DE43" s="77"/>
      <c r="DF43" s="77"/>
      <c r="DG43" s="77"/>
      <c r="DH43" s="77"/>
      <c r="DI43" s="77"/>
      <c r="DJ43" s="77"/>
      <c r="DK43" s="77"/>
      <c r="DL43" s="77"/>
      <c r="DM43" s="77"/>
      <c r="DN43" s="77"/>
      <c r="DO43" s="77"/>
      <c r="DP43" s="77"/>
      <c r="DQ43" s="77"/>
      <c r="DR43" s="77"/>
      <c r="DS43" s="77"/>
      <c r="DT43" s="77"/>
      <c r="DU43" s="77"/>
      <c r="DV43" s="77"/>
      <c r="DW43" s="77"/>
      <c r="DX43" s="77"/>
      <c r="DY43" s="77"/>
      <c r="DZ43" s="77"/>
      <c r="EA43" s="77"/>
      <c r="EB43" s="77"/>
      <c r="EC43" s="77"/>
      <c r="ED43" s="77"/>
      <c r="EE43" s="77"/>
      <c r="EF43" s="77"/>
      <c r="EG43" s="77"/>
      <c r="EH43" s="77"/>
      <c r="EI43" s="77"/>
      <c r="EJ43" s="77"/>
      <c r="EK43" s="77"/>
      <c r="EL43" s="77"/>
      <c r="EM43" s="77"/>
      <c r="EN43" s="77"/>
      <c r="EO43" s="77"/>
      <c r="EP43" s="77"/>
      <c r="EQ43" s="77"/>
      <c r="ER43" s="77"/>
      <c r="ES43" s="77"/>
      <c r="ET43" s="77"/>
      <c r="EU43" s="77"/>
      <c r="EV43" s="77"/>
      <c r="EW43" s="77"/>
      <c r="EX43" s="77"/>
      <c r="EY43" s="77"/>
      <c r="EZ43" s="77"/>
      <c r="FA43" s="77"/>
      <c r="FB43" s="77"/>
      <c r="FC43" s="77"/>
      <c r="FD43" s="77"/>
      <c r="FE43" s="77"/>
      <c r="FF43" s="77"/>
      <c r="FG43" s="77"/>
      <c r="FH43" s="77"/>
      <c r="FI43" s="77"/>
      <c r="FJ43" s="77"/>
      <c r="FK43" s="77"/>
      <c r="FL43" s="77"/>
      <c r="FM43" s="77"/>
      <c r="FN43" s="77"/>
      <c r="FO43" s="77"/>
      <c r="FP43" s="77"/>
      <c r="FQ43" s="77"/>
      <c r="FR43" s="77"/>
      <c r="FS43" s="77"/>
      <c r="FT43" s="77"/>
      <c r="FU43" s="77"/>
      <c r="FV43" s="77"/>
      <c r="FW43" s="77"/>
      <c r="FX43" s="77"/>
      <c r="FY43" s="77"/>
      <c r="FZ43" s="77"/>
      <c r="GA43" s="77"/>
      <c r="GB43" s="77"/>
      <c r="GC43" s="77"/>
      <c r="GD43" s="77"/>
      <c r="GE43" s="77"/>
      <c r="GF43" s="77"/>
      <c r="GG43" s="77"/>
      <c r="GH43" s="77"/>
      <c r="GI43" s="77"/>
      <c r="GJ43" s="77"/>
      <c r="GK43" s="77"/>
      <c r="GL43" s="78"/>
      <c r="GM43" s="78"/>
      <c r="GN43" s="77"/>
      <c r="GO43" s="77"/>
      <c r="GP43" s="77"/>
      <c r="GQ43" s="77"/>
      <c r="GR43" s="79"/>
      <c r="GS43" s="77"/>
      <c r="GT43" s="79"/>
    </row>
    <row r="44" spans="2:202" ht="15" customHeight="1">
      <c r="B44" s="163"/>
      <c r="C44" s="167">
        <f t="shared" si="5"/>
        <v>36</v>
      </c>
      <c r="D44" s="168" t="s">
        <v>1302</v>
      </c>
      <c r="E44" s="169" t="s">
        <v>1303</v>
      </c>
      <c r="F44" s="170">
        <f t="shared" si="4"/>
        <v>73</v>
      </c>
      <c r="G44" s="171">
        <v>40125</v>
      </c>
      <c r="H44" s="171">
        <v>40198</v>
      </c>
      <c r="I44" s="172">
        <v>1.2666666666666666E-2</v>
      </c>
      <c r="J44" s="173">
        <f t="shared" si="9"/>
        <v>59</v>
      </c>
      <c r="K44" s="390">
        <f>+SUMPRODUCT($I$44:$I$58,L44:L58)</f>
        <v>0.15356164383561643</v>
      </c>
      <c r="L44" s="174">
        <f t="shared" si="7"/>
        <v>0.80821917808219179</v>
      </c>
      <c r="M44" s="175">
        <f t="shared" si="1"/>
        <v>1.023744292237443E-2</v>
      </c>
      <c r="N44" s="390">
        <f>+SUMPRODUCT($I$44:$I$58,P44:P58)</f>
        <v>0.15326666666666663</v>
      </c>
      <c r="O44" s="390">
        <f>+N44-K44</f>
        <v>-2.9497716894980042E-4</v>
      </c>
      <c r="P44" s="176">
        <v>1</v>
      </c>
      <c r="Q44" s="172">
        <f t="shared" si="2"/>
        <v>0.35</v>
      </c>
      <c r="R44" s="177">
        <f t="shared" si="3"/>
        <v>0.19178082191780821</v>
      </c>
      <c r="S44" s="164"/>
      <c r="T44" s="76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  <c r="BG44" s="77"/>
      <c r="BH44" s="77"/>
      <c r="BI44" s="77"/>
      <c r="BJ44" s="77"/>
      <c r="BK44" s="77"/>
      <c r="BL44" s="77"/>
      <c r="BM44" s="77"/>
      <c r="BN44" s="77"/>
      <c r="BO44" s="77"/>
      <c r="BP44" s="77"/>
      <c r="BQ44" s="77"/>
      <c r="BR44" s="77"/>
      <c r="BS44" s="77"/>
      <c r="BT44" s="77"/>
      <c r="BU44" s="77"/>
      <c r="BV44" s="77"/>
      <c r="BW44" s="77"/>
      <c r="BX44" s="77"/>
      <c r="BY44" s="77"/>
      <c r="BZ44" s="77"/>
      <c r="CA44" s="77"/>
      <c r="CB44" s="77"/>
      <c r="CC44" s="77"/>
      <c r="CD44" s="77"/>
      <c r="CE44" s="77"/>
      <c r="CF44" s="77"/>
      <c r="CG44" s="77"/>
      <c r="CH44" s="77"/>
      <c r="CI44" s="77"/>
      <c r="CJ44" s="77"/>
      <c r="CK44" s="77"/>
      <c r="CL44" s="77"/>
      <c r="CM44" s="77"/>
      <c r="CN44" s="77"/>
      <c r="CO44" s="77"/>
      <c r="CP44" s="77"/>
      <c r="CQ44" s="77"/>
      <c r="CR44" s="77"/>
      <c r="CS44" s="77"/>
      <c r="CT44" s="77"/>
      <c r="CU44" s="77"/>
      <c r="CV44" s="77"/>
      <c r="CW44" s="77"/>
      <c r="CX44" s="77"/>
      <c r="CY44" s="77"/>
      <c r="CZ44" s="77"/>
      <c r="DA44" s="77"/>
      <c r="DB44" s="77"/>
      <c r="DC44" s="77"/>
      <c r="DD44" s="77"/>
      <c r="DE44" s="77"/>
      <c r="DF44" s="77"/>
      <c r="DG44" s="77"/>
      <c r="DH44" s="77"/>
      <c r="DI44" s="77"/>
      <c r="DJ44" s="77"/>
      <c r="DK44" s="77"/>
      <c r="DL44" s="77"/>
      <c r="DM44" s="77"/>
      <c r="DN44" s="77"/>
      <c r="DO44" s="77"/>
      <c r="DP44" s="77"/>
      <c r="DQ44" s="77"/>
      <c r="DR44" s="77"/>
      <c r="DS44" s="77"/>
      <c r="DT44" s="77"/>
      <c r="DU44" s="77"/>
      <c r="DV44" s="77"/>
      <c r="DW44" s="77"/>
      <c r="DX44" s="77"/>
      <c r="DY44" s="77"/>
      <c r="DZ44" s="77"/>
      <c r="EA44" s="77"/>
      <c r="EB44" s="77"/>
      <c r="EC44" s="77"/>
      <c r="ED44" s="77"/>
      <c r="EE44" s="77"/>
      <c r="EF44" s="77"/>
      <c r="EG44" s="77"/>
      <c r="EH44" s="77"/>
      <c r="EI44" s="77"/>
      <c r="EJ44" s="77"/>
      <c r="EK44" s="77"/>
      <c r="EL44" s="77"/>
      <c r="EM44" s="77"/>
      <c r="EN44" s="77"/>
      <c r="EO44" s="77"/>
      <c r="EP44" s="77"/>
      <c r="EQ44" s="77"/>
      <c r="ER44" s="77"/>
      <c r="ES44" s="77"/>
      <c r="ET44" s="77"/>
      <c r="EU44" s="77"/>
      <c r="EV44" s="77"/>
      <c r="EW44" s="77"/>
      <c r="EX44" s="77"/>
      <c r="EY44" s="77"/>
      <c r="EZ44" s="77"/>
      <c r="FA44" s="77"/>
      <c r="FB44" s="77"/>
      <c r="FC44" s="77"/>
      <c r="FD44" s="77"/>
      <c r="FE44" s="77"/>
      <c r="FF44" s="77"/>
      <c r="FG44" s="77"/>
      <c r="FH44" s="77"/>
      <c r="FI44" s="77"/>
      <c r="FJ44" s="77"/>
      <c r="FK44" s="77"/>
      <c r="FL44" s="77"/>
      <c r="FM44" s="77"/>
      <c r="FN44" s="77"/>
      <c r="FO44" s="77"/>
      <c r="FP44" s="77"/>
      <c r="FQ44" s="77"/>
      <c r="FR44" s="77"/>
      <c r="FS44" s="77"/>
      <c r="FT44" s="77"/>
      <c r="FU44" s="77"/>
      <c r="FV44" s="77"/>
      <c r="FW44" s="77"/>
      <c r="FX44" s="77"/>
      <c r="FY44" s="77"/>
      <c r="FZ44" s="77"/>
      <c r="GA44" s="77"/>
      <c r="GB44" s="77"/>
      <c r="GC44" s="77"/>
      <c r="GD44" s="77"/>
      <c r="GE44" s="77"/>
      <c r="GF44" s="77"/>
      <c r="GG44" s="77"/>
      <c r="GH44" s="77"/>
      <c r="GI44" s="77"/>
      <c r="GJ44" s="77"/>
      <c r="GK44" s="77"/>
      <c r="GL44" s="78"/>
      <c r="GM44" s="78"/>
      <c r="GN44" s="77"/>
      <c r="GO44" s="77"/>
      <c r="GP44" s="77"/>
      <c r="GQ44" s="77"/>
      <c r="GR44" s="79"/>
      <c r="GS44" s="77"/>
      <c r="GT44" s="79"/>
    </row>
    <row r="45" spans="2:202" ht="15.75" customHeight="1">
      <c r="B45" s="163"/>
      <c r="C45" s="167">
        <f t="shared" si="5"/>
        <v>37</v>
      </c>
      <c r="D45" s="168" t="s">
        <v>1304</v>
      </c>
      <c r="E45" s="169" t="s">
        <v>1303</v>
      </c>
      <c r="F45" s="170">
        <f t="shared" si="4"/>
        <v>73</v>
      </c>
      <c r="G45" s="171">
        <v>40125</v>
      </c>
      <c r="H45" s="171">
        <v>40198</v>
      </c>
      <c r="I45" s="172">
        <v>1.2666666666666666E-2</v>
      </c>
      <c r="J45" s="173">
        <f t="shared" si="9"/>
        <v>59</v>
      </c>
      <c r="K45" s="391"/>
      <c r="L45" s="174">
        <f t="shared" si="7"/>
        <v>0.80821917808219179</v>
      </c>
      <c r="M45" s="175">
        <f t="shared" si="1"/>
        <v>1.023744292237443E-2</v>
      </c>
      <c r="N45" s="391"/>
      <c r="O45" s="391"/>
      <c r="P45" s="176">
        <v>1</v>
      </c>
      <c r="Q45" s="172">
        <f t="shared" si="2"/>
        <v>0.35</v>
      </c>
      <c r="R45" s="177">
        <f t="shared" si="3"/>
        <v>0.19178082191780821</v>
      </c>
      <c r="S45" s="164"/>
      <c r="T45" s="76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7"/>
      <c r="BO45" s="77"/>
      <c r="BP45" s="77"/>
      <c r="BQ45" s="77"/>
      <c r="BR45" s="77"/>
      <c r="BS45" s="77"/>
      <c r="BT45" s="77"/>
      <c r="BU45" s="77"/>
      <c r="BV45" s="77"/>
      <c r="BW45" s="77"/>
      <c r="BX45" s="77"/>
      <c r="BY45" s="77"/>
      <c r="BZ45" s="77"/>
      <c r="CA45" s="77"/>
      <c r="CB45" s="77"/>
      <c r="CC45" s="77"/>
      <c r="CD45" s="77"/>
      <c r="CE45" s="77"/>
      <c r="CF45" s="77"/>
      <c r="CG45" s="77"/>
      <c r="CH45" s="77"/>
      <c r="CI45" s="77"/>
      <c r="CJ45" s="77"/>
      <c r="CK45" s="77"/>
      <c r="CL45" s="77"/>
      <c r="CM45" s="77"/>
      <c r="CN45" s="77"/>
      <c r="CO45" s="77"/>
      <c r="CP45" s="77"/>
      <c r="CQ45" s="77"/>
      <c r="CR45" s="77"/>
      <c r="CS45" s="77"/>
      <c r="CT45" s="77"/>
      <c r="CU45" s="77"/>
      <c r="CV45" s="77"/>
      <c r="CW45" s="77"/>
      <c r="CX45" s="77"/>
      <c r="CY45" s="77"/>
      <c r="CZ45" s="77"/>
      <c r="DA45" s="77"/>
      <c r="DB45" s="77"/>
      <c r="DC45" s="77"/>
      <c r="DD45" s="77"/>
      <c r="DE45" s="77"/>
      <c r="DF45" s="77"/>
      <c r="DG45" s="77"/>
      <c r="DH45" s="77"/>
      <c r="DI45" s="77"/>
      <c r="DJ45" s="77"/>
      <c r="DK45" s="77"/>
      <c r="DL45" s="77"/>
      <c r="DM45" s="77"/>
      <c r="DN45" s="77"/>
      <c r="DO45" s="77"/>
      <c r="DP45" s="77"/>
      <c r="DQ45" s="77"/>
      <c r="DR45" s="77"/>
      <c r="DS45" s="77"/>
      <c r="DT45" s="77"/>
      <c r="DU45" s="77"/>
      <c r="DV45" s="77"/>
      <c r="DW45" s="77"/>
      <c r="DX45" s="77"/>
      <c r="DY45" s="77"/>
      <c r="DZ45" s="77"/>
      <c r="EA45" s="77"/>
      <c r="EB45" s="77"/>
      <c r="EC45" s="77"/>
      <c r="ED45" s="77"/>
      <c r="EE45" s="77"/>
      <c r="EF45" s="77"/>
      <c r="EG45" s="77"/>
      <c r="EH45" s="77"/>
      <c r="EI45" s="77"/>
      <c r="EJ45" s="77"/>
      <c r="EK45" s="77"/>
      <c r="EL45" s="77"/>
      <c r="EM45" s="77"/>
      <c r="EN45" s="77"/>
      <c r="EO45" s="77"/>
      <c r="EP45" s="77"/>
      <c r="EQ45" s="77"/>
      <c r="ER45" s="77"/>
      <c r="ES45" s="77"/>
      <c r="ET45" s="77"/>
      <c r="EU45" s="77"/>
      <c r="EV45" s="77"/>
      <c r="EW45" s="77"/>
      <c r="EX45" s="77"/>
      <c r="EY45" s="77"/>
      <c r="EZ45" s="77"/>
      <c r="FA45" s="77"/>
      <c r="FB45" s="77"/>
      <c r="FC45" s="77"/>
      <c r="FD45" s="77"/>
      <c r="FE45" s="77"/>
      <c r="FF45" s="77"/>
      <c r="FG45" s="77"/>
      <c r="FH45" s="77"/>
      <c r="FI45" s="77"/>
      <c r="FJ45" s="77"/>
      <c r="FK45" s="77"/>
      <c r="FL45" s="77"/>
      <c r="FM45" s="77"/>
      <c r="FN45" s="77"/>
      <c r="FO45" s="77"/>
      <c r="FP45" s="77"/>
      <c r="FQ45" s="77"/>
      <c r="FR45" s="77"/>
      <c r="FS45" s="77"/>
      <c r="FT45" s="77"/>
      <c r="FU45" s="77"/>
      <c r="FV45" s="77"/>
      <c r="FW45" s="77"/>
      <c r="FX45" s="77"/>
      <c r="FY45" s="77"/>
      <c r="FZ45" s="77"/>
      <c r="GA45" s="77"/>
      <c r="GB45" s="77"/>
      <c r="GC45" s="77"/>
      <c r="GD45" s="77"/>
      <c r="GE45" s="77"/>
      <c r="GF45" s="77"/>
      <c r="GG45" s="77"/>
      <c r="GH45" s="77"/>
      <c r="GI45" s="77"/>
      <c r="GJ45" s="77"/>
      <c r="GK45" s="77"/>
      <c r="GL45" s="78"/>
      <c r="GM45" s="78"/>
      <c r="GN45" s="77"/>
      <c r="GO45" s="77"/>
      <c r="GP45" s="77"/>
      <c r="GQ45" s="77"/>
      <c r="GR45" s="79"/>
      <c r="GS45" s="77"/>
      <c r="GT45" s="79"/>
    </row>
    <row r="46" spans="2:202" ht="12.75">
      <c r="B46" s="163"/>
      <c r="C46" s="167">
        <f t="shared" si="5"/>
        <v>38</v>
      </c>
      <c r="D46" s="168" t="s">
        <v>1305</v>
      </c>
      <c r="E46" s="169" t="s">
        <v>1303</v>
      </c>
      <c r="F46" s="170">
        <f t="shared" si="4"/>
        <v>73</v>
      </c>
      <c r="G46" s="171">
        <v>40125</v>
      </c>
      <c r="H46" s="171">
        <v>40198</v>
      </c>
      <c r="I46" s="172">
        <v>1.2666666666666666E-2</v>
      </c>
      <c r="J46" s="173">
        <f t="shared" si="9"/>
        <v>59</v>
      </c>
      <c r="K46" s="391"/>
      <c r="L46" s="174">
        <f t="shared" si="7"/>
        <v>0.80821917808219179</v>
      </c>
      <c r="M46" s="175">
        <f t="shared" si="1"/>
        <v>1.023744292237443E-2</v>
      </c>
      <c r="N46" s="391"/>
      <c r="O46" s="391"/>
      <c r="P46" s="176">
        <v>1</v>
      </c>
      <c r="Q46" s="172">
        <f t="shared" si="2"/>
        <v>0.35</v>
      </c>
      <c r="R46" s="177">
        <f t="shared" si="3"/>
        <v>0.19178082191780821</v>
      </c>
      <c r="S46" s="164"/>
      <c r="T46" s="76"/>
      <c r="U46" s="77"/>
      <c r="V46" s="77"/>
      <c r="W46" s="77"/>
      <c r="X46" s="77"/>
      <c r="Y46" s="77"/>
      <c r="Z46" s="77"/>
      <c r="AA46" s="77"/>
      <c r="AB46" s="77"/>
      <c r="AC46" s="77"/>
      <c r="AD46" s="145" t="s">
        <v>1293</v>
      </c>
      <c r="AE46" s="77"/>
      <c r="AF46" s="77"/>
      <c r="AG46" s="145" t="s">
        <v>1294</v>
      </c>
      <c r="AH46" s="77"/>
      <c r="AI46" s="77"/>
      <c r="AJ46" s="165" t="s">
        <v>1281</v>
      </c>
      <c r="AK46" s="77"/>
      <c r="AL46" s="77"/>
      <c r="AM46" s="77"/>
      <c r="AN46" s="77"/>
      <c r="AO46" s="77"/>
      <c r="AP46" s="77"/>
      <c r="AQ46" s="77"/>
      <c r="AR46" s="299"/>
      <c r="AS46" s="77"/>
      <c r="AT46" s="77"/>
      <c r="AU46" s="299"/>
      <c r="AV46" s="77"/>
      <c r="AW46" s="77"/>
      <c r="AX46" s="299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77"/>
      <c r="CB46" s="77"/>
      <c r="CC46" s="77"/>
      <c r="CD46" s="77"/>
      <c r="CE46" s="77"/>
      <c r="CF46" s="77"/>
      <c r="CG46" s="77"/>
      <c r="CH46" s="77"/>
      <c r="CI46" s="77"/>
      <c r="CJ46" s="77"/>
      <c r="CK46" s="77"/>
      <c r="CL46" s="77"/>
      <c r="CM46" s="77"/>
      <c r="CN46" s="77"/>
      <c r="CO46" s="77"/>
      <c r="CP46" s="77"/>
      <c r="CQ46" s="77"/>
      <c r="CR46" s="77"/>
      <c r="CS46" s="77"/>
      <c r="CT46" s="77"/>
      <c r="CU46" s="77"/>
      <c r="CV46" s="77"/>
      <c r="CW46" s="77"/>
      <c r="CX46" s="77"/>
      <c r="CY46" s="77"/>
      <c r="CZ46" s="77"/>
      <c r="DA46" s="77"/>
      <c r="DB46" s="77"/>
      <c r="DC46" s="77"/>
      <c r="DD46" s="77"/>
      <c r="DE46" s="77"/>
      <c r="DF46" s="77"/>
      <c r="DG46" s="77"/>
      <c r="DH46" s="77"/>
      <c r="DI46" s="77"/>
      <c r="DJ46" s="77"/>
      <c r="DK46" s="77"/>
      <c r="DL46" s="77"/>
      <c r="DM46" s="77"/>
      <c r="DN46" s="77"/>
      <c r="DO46" s="77"/>
      <c r="DP46" s="77"/>
      <c r="DQ46" s="77"/>
      <c r="DR46" s="77"/>
      <c r="DS46" s="77"/>
      <c r="DT46" s="77"/>
      <c r="DU46" s="77"/>
      <c r="DV46" s="77"/>
      <c r="DW46" s="77"/>
      <c r="DX46" s="77"/>
      <c r="DY46" s="77"/>
      <c r="DZ46" s="77"/>
      <c r="EA46" s="77"/>
      <c r="EB46" s="77"/>
      <c r="EC46" s="77"/>
      <c r="ED46" s="77"/>
      <c r="EE46" s="77"/>
      <c r="EF46" s="77"/>
      <c r="EG46" s="77"/>
      <c r="EH46" s="77"/>
      <c r="EI46" s="77"/>
      <c r="EJ46" s="77"/>
      <c r="EK46" s="77"/>
      <c r="EL46" s="77"/>
      <c r="EM46" s="77"/>
      <c r="EN46" s="77"/>
      <c r="EO46" s="77"/>
      <c r="EP46" s="77"/>
      <c r="EQ46" s="77"/>
      <c r="ER46" s="77"/>
      <c r="ES46" s="77"/>
      <c r="ET46" s="77"/>
      <c r="EU46" s="77"/>
      <c r="EV46" s="77"/>
      <c r="EW46" s="77"/>
      <c r="EX46" s="77"/>
      <c r="EY46" s="77"/>
      <c r="EZ46" s="77"/>
      <c r="FA46" s="77"/>
      <c r="FB46" s="77"/>
      <c r="FC46" s="77"/>
      <c r="FD46" s="77"/>
      <c r="FE46" s="77"/>
      <c r="FF46" s="77"/>
      <c r="FG46" s="77"/>
      <c r="FH46" s="77"/>
      <c r="FI46" s="77"/>
      <c r="FJ46" s="77"/>
      <c r="FK46" s="77"/>
      <c r="FL46" s="77"/>
      <c r="FM46" s="77"/>
      <c r="FN46" s="77"/>
      <c r="FO46" s="77"/>
      <c r="FP46" s="77"/>
      <c r="FQ46" s="77"/>
      <c r="FR46" s="77"/>
      <c r="FS46" s="77"/>
      <c r="FT46" s="77"/>
      <c r="FU46" s="77"/>
      <c r="FV46" s="77"/>
      <c r="FW46" s="77"/>
      <c r="FX46" s="77"/>
      <c r="FY46" s="77"/>
      <c r="FZ46" s="77"/>
      <c r="GA46" s="77"/>
      <c r="GB46" s="77"/>
      <c r="GC46" s="77"/>
      <c r="GD46" s="77"/>
      <c r="GE46" s="77"/>
      <c r="GF46" s="77"/>
      <c r="GG46" s="77"/>
      <c r="GH46" s="77"/>
      <c r="GI46" s="77"/>
      <c r="GJ46" s="77"/>
      <c r="GK46" s="77"/>
      <c r="GL46" s="78"/>
      <c r="GM46" s="78"/>
      <c r="GN46" s="77"/>
      <c r="GO46" s="77"/>
      <c r="GP46" s="77"/>
      <c r="GQ46" s="77"/>
      <c r="GR46" s="79"/>
      <c r="GS46" s="77"/>
      <c r="GT46" s="79"/>
    </row>
    <row r="47" spans="2:202" ht="12.75">
      <c r="B47" s="163"/>
      <c r="C47" s="167">
        <f t="shared" si="5"/>
        <v>39</v>
      </c>
      <c r="D47" s="168" t="s">
        <v>1306</v>
      </c>
      <c r="E47" s="169" t="s">
        <v>1307</v>
      </c>
      <c r="F47" s="170">
        <f t="shared" si="4"/>
        <v>73</v>
      </c>
      <c r="G47" s="171">
        <v>40125</v>
      </c>
      <c r="H47" s="171">
        <v>40198</v>
      </c>
      <c r="I47" s="172">
        <v>1.2666666666666666E-2</v>
      </c>
      <c r="J47" s="173">
        <f t="shared" si="9"/>
        <v>59</v>
      </c>
      <c r="K47" s="391"/>
      <c r="L47" s="174">
        <f t="shared" si="7"/>
        <v>0.80821917808219179</v>
      </c>
      <c r="M47" s="175">
        <f t="shared" si="1"/>
        <v>1.023744292237443E-2</v>
      </c>
      <c r="N47" s="391"/>
      <c r="O47" s="391"/>
      <c r="P47" s="176">
        <v>0.94000000000000006</v>
      </c>
      <c r="Q47" s="172">
        <f t="shared" si="2"/>
        <v>0.32900000000000001</v>
      </c>
      <c r="R47" s="177">
        <f t="shared" si="3"/>
        <v>0.13178082191780827</v>
      </c>
      <c r="S47" s="164"/>
      <c r="T47" s="76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77"/>
      <c r="BE47" s="77"/>
      <c r="BF47" s="299"/>
      <c r="BG47" s="299"/>
      <c r="BH47" s="299"/>
      <c r="BI47" s="299"/>
      <c r="BJ47" s="299"/>
      <c r="BK47" s="299"/>
      <c r="BL47" s="299"/>
      <c r="BM47" s="77"/>
      <c r="BN47" s="77"/>
      <c r="BO47" s="77"/>
      <c r="BP47" s="77"/>
      <c r="BQ47" s="77"/>
      <c r="BR47" s="77"/>
      <c r="BS47" s="77"/>
      <c r="BT47" s="77"/>
      <c r="BU47" s="77"/>
      <c r="BV47" s="77"/>
      <c r="BW47" s="77"/>
      <c r="BX47" s="77"/>
      <c r="BY47" s="77"/>
      <c r="BZ47" s="77"/>
      <c r="CA47" s="77"/>
      <c r="CB47" s="77"/>
      <c r="CC47" s="77"/>
      <c r="CD47" s="77"/>
      <c r="CE47" s="77"/>
      <c r="CF47" s="77"/>
      <c r="CG47" s="77"/>
      <c r="CH47" s="77"/>
      <c r="CI47" s="77"/>
      <c r="CJ47" s="77"/>
      <c r="CK47" s="77"/>
      <c r="CL47" s="77"/>
      <c r="CM47" s="77"/>
      <c r="CN47" s="77"/>
      <c r="CO47" s="77"/>
      <c r="CP47" s="77"/>
      <c r="CQ47" s="77"/>
      <c r="CR47" s="77"/>
      <c r="CS47" s="77"/>
      <c r="CT47" s="77"/>
      <c r="CU47" s="77"/>
      <c r="CV47" s="77"/>
      <c r="CW47" s="77"/>
      <c r="CX47" s="77"/>
      <c r="CY47" s="77"/>
      <c r="CZ47" s="77"/>
      <c r="DA47" s="77"/>
      <c r="DB47" s="77"/>
      <c r="DC47" s="77"/>
      <c r="DD47" s="77"/>
      <c r="DE47" s="77"/>
      <c r="DF47" s="77"/>
      <c r="DG47" s="77"/>
      <c r="DH47" s="77"/>
      <c r="DI47" s="77"/>
      <c r="DJ47" s="77"/>
      <c r="DK47" s="77"/>
      <c r="DL47" s="77"/>
      <c r="DM47" s="77"/>
      <c r="DN47" s="77"/>
      <c r="DO47" s="77"/>
      <c r="DP47" s="77"/>
      <c r="DQ47" s="77"/>
      <c r="DR47" s="77"/>
      <c r="DS47" s="77"/>
      <c r="DT47" s="77"/>
      <c r="DU47" s="77"/>
      <c r="DV47" s="77"/>
      <c r="DW47" s="77"/>
      <c r="DX47" s="77"/>
      <c r="DY47" s="77"/>
      <c r="DZ47" s="77"/>
      <c r="EA47" s="77"/>
      <c r="EB47" s="77"/>
      <c r="EC47" s="77"/>
      <c r="ED47" s="77"/>
      <c r="EE47" s="77"/>
      <c r="EF47" s="77"/>
      <c r="EG47" s="77"/>
      <c r="EH47" s="77"/>
      <c r="EI47" s="77"/>
      <c r="EJ47" s="77"/>
      <c r="EK47" s="77"/>
      <c r="EL47" s="77"/>
      <c r="EM47" s="77"/>
      <c r="EN47" s="77"/>
      <c r="EO47" s="77"/>
      <c r="EP47" s="77"/>
      <c r="EQ47" s="77"/>
      <c r="ER47" s="77"/>
      <c r="ES47" s="77"/>
      <c r="ET47" s="77"/>
      <c r="EU47" s="77"/>
      <c r="EV47" s="77"/>
      <c r="EW47" s="77"/>
      <c r="EX47" s="77"/>
      <c r="EY47" s="77"/>
      <c r="EZ47" s="77"/>
      <c r="FA47" s="77"/>
      <c r="FB47" s="77"/>
      <c r="FC47" s="77"/>
      <c r="FD47" s="77"/>
      <c r="FE47" s="77"/>
      <c r="FF47" s="77"/>
      <c r="FG47" s="77"/>
      <c r="FH47" s="77"/>
      <c r="FI47" s="77"/>
      <c r="FJ47" s="77"/>
      <c r="FK47" s="77"/>
      <c r="FL47" s="77"/>
      <c r="FM47" s="77"/>
      <c r="FN47" s="77"/>
      <c r="FO47" s="77"/>
      <c r="FP47" s="77"/>
      <c r="FQ47" s="77"/>
      <c r="FR47" s="77"/>
      <c r="FS47" s="77"/>
      <c r="FT47" s="77"/>
      <c r="FU47" s="77"/>
      <c r="FV47" s="77"/>
      <c r="FW47" s="77"/>
      <c r="FX47" s="77"/>
      <c r="FY47" s="77"/>
      <c r="FZ47" s="77"/>
      <c r="GA47" s="77"/>
      <c r="GB47" s="77"/>
      <c r="GC47" s="77"/>
      <c r="GD47" s="77"/>
      <c r="GE47" s="77"/>
      <c r="GF47" s="77"/>
      <c r="GG47" s="77"/>
      <c r="GH47" s="77"/>
      <c r="GI47" s="77"/>
      <c r="GJ47" s="77"/>
      <c r="GK47" s="77"/>
      <c r="GL47" s="78"/>
      <c r="GM47" s="78"/>
      <c r="GN47" s="77"/>
      <c r="GO47" s="77"/>
      <c r="GP47" s="77"/>
      <c r="GQ47" s="77"/>
      <c r="GR47" s="79"/>
      <c r="GS47" s="77"/>
      <c r="GT47" s="79"/>
    </row>
    <row r="48" spans="2:202" ht="12.75">
      <c r="B48" s="163"/>
      <c r="C48" s="167">
        <f t="shared" si="5"/>
        <v>40</v>
      </c>
      <c r="D48" s="168" t="s">
        <v>1308</v>
      </c>
      <c r="E48" s="169" t="s">
        <v>1307</v>
      </c>
      <c r="F48" s="170">
        <f t="shared" si="4"/>
        <v>73</v>
      </c>
      <c r="G48" s="171">
        <v>40125</v>
      </c>
      <c r="H48" s="171">
        <v>40198</v>
      </c>
      <c r="I48" s="172">
        <v>1.2666666666666666E-2</v>
      </c>
      <c r="J48" s="173">
        <f t="shared" si="9"/>
        <v>59</v>
      </c>
      <c r="K48" s="391"/>
      <c r="L48" s="174">
        <f t="shared" si="7"/>
        <v>0.80821917808219179</v>
      </c>
      <c r="M48" s="175">
        <f t="shared" si="1"/>
        <v>1.023744292237443E-2</v>
      </c>
      <c r="N48" s="391"/>
      <c r="O48" s="391"/>
      <c r="P48" s="176">
        <v>1</v>
      </c>
      <c r="Q48" s="172">
        <f t="shared" si="2"/>
        <v>0.35</v>
      </c>
      <c r="R48" s="177">
        <f t="shared" si="3"/>
        <v>0.19178082191780821</v>
      </c>
      <c r="S48" s="164"/>
      <c r="T48" s="76"/>
      <c r="U48" s="77"/>
      <c r="V48" s="77"/>
      <c r="W48" s="77"/>
      <c r="X48" s="77"/>
      <c r="Y48" s="326"/>
      <c r="Z48" s="326"/>
      <c r="AA48" s="326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299"/>
      <c r="BG48" s="299"/>
      <c r="BH48" s="299"/>
      <c r="BI48" s="299"/>
      <c r="BJ48" s="299"/>
      <c r="BK48" s="299"/>
      <c r="BL48" s="299"/>
      <c r="BM48" s="77"/>
      <c r="BN48" s="77"/>
      <c r="BO48" s="77"/>
      <c r="BP48" s="77"/>
      <c r="BQ48" s="77"/>
      <c r="BR48" s="77"/>
      <c r="BS48" s="77"/>
      <c r="BT48" s="77"/>
      <c r="BU48" s="77"/>
      <c r="BV48" s="77"/>
      <c r="BW48" s="77"/>
      <c r="BX48" s="77"/>
      <c r="BY48" s="77"/>
      <c r="BZ48" s="77"/>
      <c r="CA48" s="77"/>
      <c r="CB48" s="77"/>
      <c r="CC48" s="77"/>
      <c r="CD48" s="77"/>
      <c r="CE48" s="77"/>
      <c r="CF48" s="77"/>
      <c r="CG48" s="77"/>
      <c r="CH48" s="77"/>
      <c r="CI48" s="77"/>
      <c r="CJ48" s="77"/>
      <c r="CK48" s="77"/>
      <c r="CL48" s="77"/>
      <c r="CM48" s="77"/>
      <c r="CN48" s="77"/>
      <c r="CO48" s="77"/>
      <c r="CP48" s="77"/>
      <c r="CQ48" s="77"/>
      <c r="CR48" s="77"/>
      <c r="CS48" s="77"/>
      <c r="CT48" s="77"/>
      <c r="CU48" s="77"/>
      <c r="CV48" s="77"/>
      <c r="CW48" s="77"/>
      <c r="CX48" s="77"/>
      <c r="CY48" s="77"/>
      <c r="CZ48" s="77"/>
      <c r="DA48" s="77"/>
      <c r="DB48" s="77"/>
      <c r="DC48" s="77"/>
      <c r="DD48" s="77"/>
      <c r="DE48" s="77"/>
      <c r="DF48" s="77"/>
      <c r="DG48" s="77"/>
      <c r="DH48" s="77"/>
      <c r="DI48" s="77"/>
      <c r="DJ48" s="77"/>
      <c r="DK48" s="77"/>
      <c r="DL48" s="77"/>
      <c r="DM48" s="77"/>
      <c r="DN48" s="77"/>
      <c r="DO48" s="77"/>
      <c r="DP48" s="77"/>
      <c r="DQ48" s="77"/>
      <c r="DR48" s="77"/>
      <c r="DS48" s="77"/>
      <c r="DT48" s="77"/>
      <c r="DU48" s="77"/>
      <c r="DV48" s="77"/>
      <c r="DW48" s="77"/>
      <c r="DX48" s="77"/>
      <c r="DY48" s="77"/>
      <c r="DZ48" s="77"/>
      <c r="EA48" s="77"/>
      <c r="EB48" s="77"/>
      <c r="EC48" s="77"/>
      <c r="ED48" s="77"/>
      <c r="EE48" s="77"/>
      <c r="EF48" s="77"/>
      <c r="EG48" s="77"/>
      <c r="EH48" s="77"/>
      <c r="EI48" s="77"/>
      <c r="EJ48" s="77"/>
      <c r="EK48" s="77"/>
      <c r="EL48" s="77"/>
      <c r="EM48" s="77"/>
      <c r="EN48" s="77"/>
      <c r="EO48" s="77"/>
      <c r="EP48" s="77"/>
      <c r="EQ48" s="77"/>
      <c r="ER48" s="77"/>
      <c r="ES48" s="77"/>
      <c r="ET48" s="77"/>
      <c r="EU48" s="77"/>
      <c r="EV48" s="77"/>
      <c r="EW48" s="77"/>
      <c r="EX48" s="77"/>
      <c r="EY48" s="77"/>
      <c r="EZ48" s="77"/>
      <c r="FA48" s="77"/>
      <c r="FB48" s="77"/>
      <c r="FC48" s="77"/>
      <c r="FD48" s="77"/>
      <c r="FE48" s="77"/>
      <c r="FF48" s="77"/>
      <c r="FG48" s="77"/>
      <c r="FH48" s="77"/>
      <c r="FI48" s="77"/>
      <c r="FJ48" s="77"/>
      <c r="FK48" s="77"/>
      <c r="FL48" s="77"/>
      <c r="FM48" s="77"/>
      <c r="FN48" s="77"/>
      <c r="FO48" s="77"/>
      <c r="FP48" s="77"/>
      <c r="FQ48" s="77"/>
      <c r="FR48" s="77"/>
      <c r="FS48" s="77"/>
      <c r="FT48" s="77"/>
      <c r="FU48" s="77"/>
      <c r="FV48" s="77"/>
      <c r="FW48" s="77"/>
      <c r="FX48" s="77"/>
      <c r="FY48" s="77"/>
      <c r="FZ48" s="77"/>
      <c r="GA48" s="77"/>
      <c r="GB48" s="77"/>
      <c r="GC48" s="77"/>
      <c r="GD48" s="77"/>
      <c r="GE48" s="77"/>
      <c r="GF48" s="77"/>
      <c r="GG48" s="77"/>
      <c r="GH48" s="77"/>
      <c r="GI48" s="77"/>
      <c r="GJ48" s="77"/>
      <c r="GK48" s="77"/>
      <c r="GL48" s="78"/>
      <c r="GM48" s="78"/>
      <c r="GN48" s="77"/>
      <c r="GO48" s="77"/>
      <c r="GP48" s="77"/>
      <c r="GQ48" s="77"/>
      <c r="GR48" s="79"/>
      <c r="GS48" s="77"/>
      <c r="GT48" s="79"/>
    </row>
    <row r="49" spans="2:202" ht="12.75">
      <c r="B49" s="163"/>
      <c r="C49" s="167">
        <f t="shared" si="5"/>
        <v>41</v>
      </c>
      <c r="D49" s="168" t="s">
        <v>1309</v>
      </c>
      <c r="E49" s="169" t="s">
        <v>1307</v>
      </c>
      <c r="F49" s="170">
        <f t="shared" si="4"/>
        <v>73</v>
      </c>
      <c r="G49" s="171">
        <v>40125</v>
      </c>
      <c r="H49" s="171">
        <v>40198</v>
      </c>
      <c r="I49" s="172">
        <v>1.2666666666666666E-2</v>
      </c>
      <c r="J49" s="173">
        <f t="shared" si="9"/>
        <v>59</v>
      </c>
      <c r="K49" s="391"/>
      <c r="L49" s="174">
        <f t="shared" si="7"/>
        <v>0.80821917808219179</v>
      </c>
      <c r="M49" s="175">
        <f t="shared" si="1"/>
        <v>1.023744292237443E-2</v>
      </c>
      <c r="N49" s="391"/>
      <c r="O49" s="391"/>
      <c r="P49" s="176">
        <v>0.85</v>
      </c>
      <c r="Q49" s="172">
        <f t="shared" si="2"/>
        <v>0.29749999999999999</v>
      </c>
      <c r="R49" s="177">
        <f t="shared" si="3"/>
        <v>4.1780821917808186E-2</v>
      </c>
      <c r="S49" s="164"/>
      <c r="T49" s="76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299"/>
      <c r="BG49" s="299"/>
      <c r="BH49" s="299"/>
      <c r="BI49" s="299"/>
      <c r="BJ49" s="299"/>
      <c r="BK49" s="299"/>
      <c r="BL49" s="299"/>
      <c r="BM49" s="77"/>
      <c r="BN49" s="77"/>
      <c r="BO49" s="77"/>
      <c r="BP49" s="77"/>
      <c r="BQ49" s="77"/>
      <c r="BR49" s="77"/>
      <c r="BS49" s="77"/>
      <c r="BT49" s="77"/>
      <c r="BU49" s="77"/>
      <c r="BV49" s="77"/>
      <c r="BW49" s="77"/>
      <c r="BX49" s="77"/>
      <c r="BY49" s="77"/>
      <c r="BZ49" s="77"/>
      <c r="CA49" s="77"/>
      <c r="CB49" s="77"/>
      <c r="CC49" s="77"/>
      <c r="CD49" s="77"/>
      <c r="CE49" s="77"/>
      <c r="CF49" s="77"/>
      <c r="CG49" s="77"/>
      <c r="CH49" s="77"/>
      <c r="CI49" s="77"/>
      <c r="CJ49" s="77"/>
      <c r="CK49" s="77"/>
      <c r="CL49" s="77"/>
      <c r="CM49" s="77"/>
      <c r="CN49" s="77"/>
      <c r="CO49" s="77"/>
      <c r="CP49" s="77"/>
      <c r="CQ49" s="77"/>
      <c r="CR49" s="77"/>
      <c r="CS49" s="77"/>
      <c r="CT49" s="77"/>
      <c r="CU49" s="77"/>
      <c r="CV49" s="77"/>
      <c r="CW49" s="77"/>
      <c r="CX49" s="77"/>
      <c r="CY49" s="77"/>
      <c r="CZ49" s="77"/>
      <c r="DA49" s="77"/>
      <c r="DB49" s="77"/>
      <c r="DC49" s="77"/>
      <c r="DD49" s="77"/>
      <c r="DE49" s="77"/>
      <c r="DF49" s="77"/>
      <c r="DG49" s="77"/>
      <c r="DH49" s="77"/>
      <c r="DI49" s="77"/>
      <c r="DJ49" s="77"/>
      <c r="DK49" s="77"/>
      <c r="DL49" s="77"/>
      <c r="DM49" s="77"/>
      <c r="DN49" s="77"/>
      <c r="DO49" s="77"/>
      <c r="DP49" s="77"/>
      <c r="DQ49" s="77"/>
      <c r="DR49" s="77"/>
      <c r="DS49" s="77"/>
      <c r="DT49" s="77"/>
      <c r="DU49" s="77"/>
      <c r="DV49" s="77"/>
      <c r="DW49" s="77"/>
      <c r="DX49" s="77"/>
      <c r="DY49" s="77"/>
      <c r="DZ49" s="77"/>
      <c r="EA49" s="77"/>
      <c r="EB49" s="77"/>
      <c r="EC49" s="77"/>
      <c r="ED49" s="77"/>
      <c r="EE49" s="77"/>
      <c r="EF49" s="77"/>
      <c r="EG49" s="77"/>
      <c r="EH49" s="77"/>
      <c r="EI49" s="77"/>
      <c r="EJ49" s="77"/>
      <c r="EK49" s="77"/>
      <c r="EL49" s="77"/>
      <c r="EM49" s="77"/>
      <c r="EN49" s="77"/>
      <c r="EO49" s="77"/>
      <c r="EP49" s="77"/>
      <c r="EQ49" s="77"/>
      <c r="ER49" s="77"/>
      <c r="ES49" s="77"/>
      <c r="ET49" s="77"/>
      <c r="EU49" s="77"/>
      <c r="EV49" s="77"/>
      <c r="EW49" s="77"/>
      <c r="EX49" s="77"/>
      <c r="EY49" s="77"/>
      <c r="EZ49" s="77"/>
      <c r="FA49" s="77"/>
      <c r="FB49" s="77"/>
      <c r="FC49" s="77"/>
      <c r="FD49" s="77"/>
      <c r="FE49" s="77"/>
      <c r="FF49" s="77"/>
      <c r="FG49" s="77"/>
      <c r="FH49" s="77"/>
      <c r="FI49" s="77"/>
      <c r="FJ49" s="77"/>
      <c r="FK49" s="77"/>
      <c r="FL49" s="77"/>
      <c r="FM49" s="77"/>
      <c r="FN49" s="77"/>
      <c r="FO49" s="77"/>
      <c r="FP49" s="77"/>
      <c r="FQ49" s="77"/>
      <c r="FR49" s="77"/>
      <c r="FS49" s="77"/>
      <c r="FT49" s="77"/>
      <c r="FU49" s="77"/>
      <c r="FV49" s="77"/>
      <c r="FW49" s="77"/>
      <c r="FX49" s="77"/>
      <c r="FY49" s="77"/>
      <c r="FZ49" s="77"/>
      <c r="GA49" s="77"/>
      <c r="GB49" s="77"/>
      <c r="GC49" s="77"/>
      <c r="GD49" s="77"/>
      <c r="GE49" s="77"/>
      <c r="GF49" s="77"/>
      <c r="GG49" s="77"/>
      <c r="GH49" s="77"/>
      <c r="GI49" s="77"/>
      <c r="GJ49" s="77"/>
      <c r="GK49" s="77"/>
      <c r="GL49" s="78"/>
      <c r="GM49" s="78"/>
      <c r="GN49" s="77"/>
      <c r="GO49" s="77"/>
      <c r="GP49" s="77"/>
      <c r="GQ49" s="77"/>
      <c r="GR49" s="79"/>
      <c r="GS49" s="77"/>
      <c r="GT49" s="79"/>
    </row>
    <row r="50" spans="2:202" ht="12.75">
      <c r="B50" s="163"/>
      <c r="C50" s="167">
        <f t="shared" si="5"/>
        <v>42</v>
      </c>
      <c r="D50" s="168" t="s">
        <v>1310</v>
      </c>
      <c r="E50" s="169" t="s">
        <v>1311</v>
      </c>
      <c r="F50" s="170">
        <f t="shared" si="4"/>
        <v>73</v>
      </c>
      <c r="G50" s="171">
        <v>40125</v>
      </c>
      <c r="H50" s="171">
        <v>40198</v>
      </c>
      <c r="I50" s="172">
        <v>1.2666666666666666E-2</v>
      </c>
      <c r="J50" s="173">
        <f t="shared" si="9"/>
        <v>59</v>
      </c>
      <c r="K50" s="391"/>
      <c r="L50" s="174">
        <f t="shared" si="7"/>
        <v>0.80821917808219179</v>
      </c>
      <c r="M50" s="175">
        <f t="shared" si="1"/>
        <v>1.023744292237443E-2</v>
      </c>
      <c r="N50" s="391"/>
      <c r="O50" s="391"/>
      <c r="P50" s="176">
        <v>1</v>
      </c>
      <c r="Q50" s="172">
        <f t="shared" si="2"/>
        <v>0.35</v>
      </c>
      <c r="R50" s="177">
        <f t="shared" si="3"/>
        <v>0.19178082191780821</v>
      </c>
      <c r="S50" s="164"/>
      <c r="T50" s="76"/>
      <c r="U50" s="77"/>
      <c r="V50" s="77"/>
      <c r="W50" s="77"/>
      <c r="X50" s="77"/>
      <c r="Y50" s="77"/>
      <c r="Z50" s="77"/>
      <c r="AA50" s="77"/>
      <c r="AB50" s="77"/>
      <c r="AC50" s="77"/>
      <c r="AD50" s="145" t="s">
        <v>1296</v>
      </c>
      <c r="AE50" s="77"/>
      <c r="AF50" s="77"/>
      <c r="AG50" s="145" t="s">
        <v>1297</v>
      </c>
      <c r="AH50" s="77"/>
      <c r="AI50" s="77"/>
      <c r="AJ50" s="145" t="s">
        <v>1298</v>
      </c>
      <c r="AK50" s="77"/>
      <c r="AL50" s="77"/>
      <c r="AM50" s="77"/>
      <c r="AN50" s="77"/>
      <c r="AO50" s="77"/>
      <c r="AP50" s="77"/>
      <c r="AQ50" s="77"/>
      <c r="AR50" s="299"/>
      <c r="AS50" s="77"/>
      <c r="AT50" s="77"/>
      <c r="AU50" s="299"/>
      <c r="AV50" s="77"/>
      <c r="AW50" s="77"/>
      <c r="AX50" s="299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77"/>
      <c r="CB50" s="77"/>
      <c r="CC50" s="77"/>
      <c r="CD50" s="77"/>
      <c r="CE50" s="77"/>
      <c r="CF50" s="77"/>
      <c r="CG50" s="77"/>
      <c r="CH50" s="77"/>
      <c r="CI50" s="77"/>
      <c r="CJ50" s="77"/>
      <c r="CK50" s="77"/>
      <c r="CL50" s="77"/>
      <c r="CM50" s="77"/>
      <c r="CN50" s="77"/>
      <c r="CO50" s="77"/>
      <c r="CP50" s="77"/>
      <c r="CQ50" s="77"/>
      <c r="CR50" s="77"/>
      <c r="CS50" s="77"/>
      <c r="CT50" s="77"/>
      <c r="CU50" s="77"/>
      <c r="CV50" s="77"/>
      <c r="CW50" s="77"/>
      <c r="CX50" s="77"/>
      <c r="CY50" s="77"/>
      <c r="CZ50" s="77"/>
      <c r="DA50" s="77"/>
      <c r="DB50" s="77"/>
      <c r="DC50" s="77"/>
      <c r="DD50" s="77"/>
      <c r="DE50" s="77"/>
      <c r="DF50" s="77"/>
      <c r="DG50" s="77"/>
      <c r="DH50" s="77"/>
      <c r="DI50" s="77"/>
      <c r="DJ50" s="77"/>
      <c r="DK50" s="77"/>
      <c r="DL50" s="77"/>
      <c r="DM50" s="77"/>
      <c r="DN50" s="77"/>
      <c r="DO50" s="77"/>
      <c r="DP50" s="77"/>
      <c r="DQ50" s="77"/>
      <c r="DR50" s="77"/>
      <c r="DS50" s="77"/>
      <c r="DT50" s="77"/>
      <c r="DU50" s="77"/>
      <c r="DV50" s="77"/>
      <c r="DW50" s="77"/>
      <c r="DX50" s="77"/>
      <c r="DY50" s="77"/>
      <c r="DZ50" s="77"/>
      <c r="EA50" s="77"/>
      <c r="EB50" s="77"/>
      <c r="EC50" s="77"/>
      <c r="ED50" s="77"/>
      <c r="EE50" s="77"/>
      <c r="EF50" s="77"/>
      <c r="EG50" s="77"/>
      <c r="EH50" s="77"/>
      <c r="EI50" s="77"/>
      <c r="EJ50" s="77"/>
      <c r="EK50" s="77"/>
      <c r="EL50" s="77"/>
      <c r="EM50" s="77"/>
      <c r="EN50" s="77"/>
      <c r="EO50" s="77"/>
      <c r="EP50" s="77"/>
      <c r="EQ50" s="77"/>
      <c r="ER50" s="77"/>
      <c r="ES50" s="77"/>
      <c r="ET50" s="77"/>
      <c r="EU50" s="77"/>
      <c r="EV50" s="77"/>
      <c r="EW50" s="77"/>
      <c r="EX50" s="77"/>
      <c r="EY50" s="77"/>
      <c r="EZ50" s="77"/>
      <c r="FA50" s="77"/>
      <c r="FB50" s="77"/>
      <c r="FC50" s="77"/>
      <c r="FD50" s="77"/>
      <c r="FE50" s="77"/>
      <c r="FF50" s="77"/>
      <c r="FG50" s="77"/>
      <c r="FH50" s="77"/>
      <c r="FI50" s="77"/>
      <c r="FJ50" s="77"/>
      <c r="FK50" s="77"/>
      <c r="FL50" s="77"/>
      <c r="FM50" s="77"/>
      <c r="FN50" s="77"/>
      <c r="FO50" s="77"/>
      <c r="FP50" s="77"/>
      <c r="FQ50" s="77"/>
      <c r="FR50" s="77"/>
      <c r="FS50" s="77"/>
      <c r="FT50" s="77"/>
      <c r="FU50" s="77"/>
      <c r="FV50" s="77"/>
      <c r="FW50" s="77"/>
      <c r="FX50" s="77"/>
      <c r="FY50" s="77"/>
      <c r="FZ50" s="77"/>
      <c r="GA50" s="77"/>
      <c r="GB50" s="77"/>
      <c r="GC50" s="77"/>
      <c r="GD50" s="77"/>
      <c r="GE50" s="77"/>
      <c r="GF50" s="77"/>
      <c r="GG50" s="77"/>
      <c r="GH50" s="77"/>
      <c r="GI50" s="77"/>
      <c r="GJ50" s="77"/>
      <c r="GK50" s="77"/>
      <c r="GL50" s="78"/>
      <c r="GM50" s="78"/>
      <c r="GN50" s="77"/>
      <c r="GO50" s="77"/>
      <c r="GP50" s="77"/>
      <c r="GQ50" s="77"/>
      <c r="GR50" s="79"/>
      <c r="GS50" s="77"/>
      <c r="GT50" s="79"/>
    </row>
    <row r="51" spans="2:202" ht="12.75">
      <c r="B51" s="163"/>
      <c r="C51" s="167">
        <f t="shared" si="5"/>
        <v>43</v>
      </c>
      <c r="D51" s="168" t="s">
        <v>1312</v>
      </c>
      <c r="E51" s="169" t="s">
        <v>1311</v>
      </c>
      <c r="F51" s="170">
        <f t="shared" si="4"/>
        <v>73</v>
      </c>
      <c r="G51" s="171">
        <v>40125</v>
      </c>
      <c r="H51" s="171">
        <v>40198</v>
      </c>
      <c r="I51" s="172">
        <v>1.2666666666666666E-2</v>
      </c>
      <c r="J51" s="173">
        <f t="shared" si="9"/>
        <v>59</v>
      </c>
      <c r="K51" s="391"/>
      <c r="L51" s="174">
        <f t="shared" si="7"/>
        <v>0.80821917808219179</v>
      </c>
      <c r="M51" s="175">
        <f t="shared" si="1"/>
        <v>1.023744292237443E-2</v>
      </c>
      <c r="N51" s="391"/>
      <c r="O51" s="391"/>
      <c r="P51" s="176">
        <v>1</v>
      </c>
      <c r="Q51" s="172">
        <f t="shared" si="2"/>
        <v>0.35</v>
      </c>
      <c r="R51" s="177">
        <f t="shared" si="3"/>
        <v>0.19178082191780821</v>
      </c>
      <c r="S51" s="164"/>
      <c r="T51" s="76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77"/>
      <c r="CB51" s="77"/>
      <c r="CC51" s="77"/>
      <c r="CD51" s="77"/>
      <c r="CE51" s="77"/>
      <c r="CF51" s="77"/>
      <c r="CG51" s="77"/>
      <c r="CH51" s="77"/>
      <c r="CI51" s="77"/>
      <c r="CJ51" s="77"/>
      <c r="CK51" s="77"/>
      <c r="CL51" s="77"/>
      <c r="CM51" s="77"/>
      <c r="CN51" s="77"/>
      <c r="CO51" s="77"/>
      <c r="CP51" s="77"/>
      <c r="CQ51" s="77"/>
      <c r="CR51" s="77"/>
      <c r="CS51" s="77"/>
      <c r="CT51" s="77"/>
      <c r="CU51" s="77"/>
      <c r="CV51" s="77"/>
      <c r="CW51" s="77"/>
      <c r="CX51" s="77"/>
      <c r="CY51" s="77"/>
      <c r="CZ51" s="77"/>
      <c r="DA51" s="77"/>
      <c r="DB51" s="77"/>
      <c r="DC51" s="77"/>
      <c r="DD51" s="77"/>
      <c r="DE51" s="77"/>
      <c r="DF51" s="77"/>
      <c r="DG51" s="77"/>
      <c r="DH51" s="77"/>
      <c r="DI51" s="77"/>
      <c r="DJ51" s="77"/>
      <c r="DK51" s="77"/>
      <c r="DL51" s="77"/>
      <c r="DM51" s="77"/>
      <c r="DN51" s="77"/>
      <c r="DO51" s="77"/>
      <c r="DP51" s="77"/>
      <c r="DQ51" s="77"/>
      <c r="DR51" s="77"/>
      <c r="DS51" s="77"/>
      <c r="DT51" s="77"/>
      <c r="DU51" s="77"/>
      <c r="DV51" s="77"/>
      <c r="DW51" s="77"/>
      <c r="DX51" s="77"/>
      <c r="DY51" s="77"/>
      <c r="DZ51" s="77"/>
      <c r="EA51" s="77"/>
      <c r="EB51" s="77"/>
      <c r="EC51" s="77"/>
      <c r="ED51" s="77"/>
      <c r="EE51" s="77"/>
      <c r="EF51" s="77"/>
      <c r="EG51" s="77"/>
      <c r="EH51" s="77"/>
      <c r="EI51" s="77"/>
      <c r="EJ51" s="77"/>
      <c r="EK51" s="77"/>
      <c r="EL51" s="77"/>
      <c r="EM51" s="77"/>
      <c r="EN51" s="77"/>
      <c r="EO51" s="77"/>
      <c r="EP51" s="77"/>
      <c r="EQ51" s="77"/>
      <c r="ER51" s="77"/>
      <c r="ES51" s="77"/>
      <c r="ET51" s="77"/>
      <c r="EU51" s="77"/>
      <c r="EV51" s="77"/>
      <c r="EW51" s="77"/>
      <c r="EX51" s="77"/>
      <c r="EY51" s="77"/>
      <c r="EZ51" s="77"/>
      <c r="FA51" s="77"/>
      <c r="FB51" s="77"/>
      <c r="FC51" s="77"/>
      <c r="FD51" s="77"/>
      <c r="FE51" s="77"/>
      <c r="FF51" s="77"/>
      <c r="FG51" s="77"/>
      <c r="FH51" s="77"/>
      <c r="FI51" s="77"/>
      <c r="FJ51" s="77"/>
      <c r="FK51" s="77"/>
      <c r="FL51" s="77"/>
      <c r="FM51" s="77"/>
      <c r="FN51" s="77"/>
      <c r="FO51" s="77"/>
      <c r="FP51" s="77"/>
      <c r="FQ51" s="77"/>
      <c r="FR51" s="77"/>
      <c r="FS51" s="77"/>
      <c r="FT51" s="77"/>
      <c r="FU51" s="77"/>
      <c r="FV51" s="77"/>
      <c r="FW51" s="77"/>
      <c r="FX51" s="77"/>
      <c r="FY51" s="77"/>
      <c r="FZ51" s="77"/>
      <c r="GA51" s="77"/>
      <c r="GB51" s="77"/>
      <c r="GC51" s="77"/>
      <c r="GD51" s="77"/>
      <c r="GE51" s="77"/>
      <c r="GF51" s="77"/>
      <c r="GG51" s="77"/>
      <c r="GH51" s="77"/>
      <c r="GI51" s="77"/>
      <c r="GJ51" s="77"/>
      <c r="GK51" s="77"/>
      <c r="GL51" s="78"/>
      <c r="GM51" s="78"/>
      <c r="GN51" s="77"/>
      <c r="GO51" s="77"/>
      <c r="GP51" s="77"/>
      <c r="GQ51" s="77"/>
      <c r="GR51" s="79"/>
      <c r="GS51" s="77"/>
      <c r="GT51" s="79"/>
    </row>
    <row r="52" spans="2:202" ht="12.75">
      <c r="B52" s="163"/>
      <c r="C52" s="167">
        <f t="shared" si="5"/>
        <v>44</v>
      </c>
      <c r="D52" s="168" t="s">
        <v>1313</v>
      </c>
      <c r="E52" s="169" t="s">
        <v>1311</v>
      </c>
      <c r="F52" s="170">
        <f t="shared" si="4"/>
        <v>73</v>
      </c>
      <c r="G52" s="171">
        <v>40125</v>
      </c>
      <c r="H52" s="171">
        <v>40198</v>
      </c>
      <c r="I52" s="172">
        <v>1.2666666666666666E-2</v>
      </c>
      <c r="J52" s="173">
        <f t="shared" si="9"/>
        <v>59</v>
      </c>
      <c r="K52" s="391"/>
      <c r="L52" s="174">
        <f t="shared" si="7"/>
        <v>0.80821917808219179</v>
      </c>
      <c r="M52" s="175">
        <f t="shared" si="1"/>
        <v>1.023744292237443E-2</v>
      </c>
      <c r="N52" s="391"/>
      <c r="O52" s="391"/>
      <c r="P52" s="176">
        <v>0.25</v>
      </c>
      <c r="Q52" s="172">
        <f t="shared" si="2"/>
        <v>8.7499999999999994E-2</v>
      </c>
      <c r="R52" s="177">
        <f t="shared" si="3"/>
        <v>-0.55821917808219179</v>
      </c>
      <c r="S52" s="164"/>
      <c r="T52" s="76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77"/>
      <c r="CB52" s="77"/>
      <c r="CC52" s="77"/>
      <c r="CD52" s="77"/>
      <c r="CE52" s="77"/>
      <c r="CF52" s="77"/>
      <c r="CG52" s="77"/>
      <c r="CH52" s="77"/>
      <c r="CI52" s="77"/>
      <c r="CJ52" s="77"/>
      <c r="CK52" s="77"/>
      <c r="CL52" s="77"/>
      <c r="CM52" s="77"/>
      <c r="CN52" s="77"/>
      <c r="CO52" s="77"/>
      <c r="CP52" s="77"/>
      <c r="CQ52" s="77"/>
      <c r="CR52" s="77"/>
      <c r="CS52" s="77"/>
      <c r="CT52" s="77"/>
      <c r="CU52" s="77"/>
      <c r="CV52" s="77"/>
      <c r="CW52" s="77"/>
      <c r="CX52" s="77"/>
      <c r="CY52" s="77"/>
      <c r="CZ52" s="77"/>
      <c r="DA52" s="77"/>
      <c r="DB52" s="77"/>
      <c r="DC52" s="77"/>
      <c r="DD52" s="77"/>
      <c r="DE52" s="77"/>
      <c r="DF52" s="77"/>
      <c r="DG52" s="77"/>
      <c r="DH52" s="77"/>
      <c r="DI52" s="77"/>
      <c r="DJ52" s="77"/>
      <c r="DK52" s="77"/>
      <c r="DL52" s="77"/>
      <c r="DM52" s="77"/>
      <c r="DN52" s="77"/>
      <c r="DO52" s="77"/>
      <c r="DP52" s="77"/>
      <c r="DQ52" s="77"/>
      <c r="DR52" s="77"/>
      <c r="DS52" s="77"/>
      <c r="DT52" s="77"/>
      <c r="DU52" s="77"/>
      <c r="DV52" s="77"/>
      <c r="DW52" s="77"/>
      <c r="DX52" s="77"/>
      <c r="DY52" s="77"/>
      <c r="DZ52" s="77"/>
      <c r="EA52" s="77"/>
      <c r="EB52" s="77"/>
      <c r="EC52" s="77"/>
      <c r="ED52" s="77"/>
      <c r="EE52" s="77"/>
      <c r="EF52" s="77"/>
      <c r="EG52" s="77"/>
      <c r="EH52" s="77"/>
      <c r="EI52" s="77"/>
      <c r="EJ52" s="77"/>
      <c r="EK52" s="77"/>
      <c r="EL52" s="77"/>
      <c r="EM52" s="77"/>
      <c r="EN52" s="77"/>
      <c r="EO52" s="77"/>
      <c r="EP52" s="77"/>
      <c r="EQ52" s="77"/>
      <c r="ER52" s="77"/>
      <c r="ES52" s="77"/>
      <c r="ET52" s="77"/>
      <c r="EU52" s="77"/>
      <c r="EV52" s="77"/>
      <c r="EW52" s="77"/>
      <c r="EX52" s="77"/>
      <c r="EY52" s="77"/>
      <c r="EZ52" s="77"/>
      <c r="FA52" s="77"/>
      <c r="FB52" s="77"/>
      <c r="FC52" s="77"/>
      <c r="FD52" s="77"/>
      <c r="FE52" s="77"/>
      <c r="FF52" s="77"/>
      <c r="FG52" s="77"/>
      <c r="FH52" s="77"/>
      <c r="FI52" s="77"/>
      <c r="FJ52" s="77"/>
      <c r="FK52" s="77"/>
      <c r="FL52" s="77"/>
      <c r="FM52" s="77"/>
      <c r="FN52" s="77"/>
      <c r="FO52" s="77"/>
      <c r="FP52" s="77"/>
      <c r="FQ52" s="77"/>
      <c r="FR52" s="77"/>
      <c r="FS52" s="77"/>
      <c r="FT52" s="77"/>
      <c r="FU52" s="77"/>
      <c r="FV52" s="77"/>
      <c r="FW52" s="77"/>
      <c r="FX52" s="77"/>
      <c r="FY52" s="77"/>
      <c r="FZ52" s="77"/>
      <c r="GA52" s="77"/>
      <c r="GB52" s="77"/>
      <c r="GC52" s="77"/>
      <c r="GD52" s="77"/>
      <c r="GE52" s="77"/>
      <c r="GF52" s="77"/>
      <c r="GG52" s="77"/>
      <c r="GH52" s="77"/>
      <c r="GI52" s="77"/>
      <c r="GJ52" s="77"/>
      <c r="GK52" s="77"/>
      <c r="GL52" s="78"/>
      <c r="GM52" s="78"/>
      <c r="GN52" s="77"/>
      <c r="GO52" s="77"/>
      <c r="GP52" s="77"/>
      <c r="GQ52" s="77"/>
      <c r="GR52" s="79"/>
      <c r="GS52" s="77"/>
      <c r="GT52" s="79"/>
    </row>
    <row r="53" spans="2:202" ht="12.75">
      <c r="B53" s="163"/>
      <c r="C53" s="167">
        <f t="shared" si="5"/>
        <v>45</v>
      </c>
      <c r="D53" s="168" t="s">
        <v>1314</v>
      </c>
      <c r="E53" s="169" t="s">
        <v>1315</v>
      </c>
      <c r="F53" s="170">
        <f t="shared" si="4"/>
        <v>73</v>
      </c>
      <c r="G53" s="171">
        <v>40125</v>
      </c>
      <c r="H53" s="171">
        <v>40198</v>
      </c>
      <c r="I53" s="172">
        <v>1.2666666666666666E-2</v>
      </c>
      <c r="J53" s="173">
        <f t="shared" si="9"/>
        <v>59</v>
      </c>
      <c r="K53" s="391"/>
      <c r="L53" s="174">
        <f t="shared" si="7"/>
        <v>0.80821917808219179</v>
      </c>
      <c r="M53" s="175">
        <f t="shared" si="1"/>
        <v>1.023744292237443E-2</v>
      </c>
      <c r="N53" s="391"/>
      <c r="O53" s="391"/>
      <c r="P53" s="176">
        <v>0.9</v>
      </c>
      <c r="Q53" s="172">
        <f t="shared" si="2"/>
        <v>0.315</v>
      </c>
      <c r="R53" s="177">
        <f t="shared" si="3"/>
        <v>9.1780821917808231E-2</v>
      </c>
      <c r="S53" s="164"/>
      <c r="T53" s="76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77"/>
      <c r="CB53" s="77"/>
      <c r="CC53" s="77"/>
      <c r="CD53" s="77"/>
      <c r="CE53" s="77"/>
      <c r="CF53" s="77"/>
      <c r="CG53" s="77"/>
      <c r="CH53" s="77"/>
      <c r="CI53" s="77"/>
      <c r="CJ53" s="77"/>
      <c r="CK53" s="77"/>
      <c r="CL53" s="77"/>
      <c r="CM53" s="77"/>
      <c r="CN53" s="77"/>
      <c r="CO53" s="77"/>
      <c r="CP53" s="77"/>
      <c r="CQ53" s="77"/>
      <c r="CR53" s="77"/>
      <c r="CS53" s="77"/>
      <c r="CT53" s="77"/>
      <c r="CU53" s="77"/>
      <c r="CV53" s="77"/>
      <c r="CW53" s="77"/>
      <c r="CX53" s="77"/>
      <c r="CY53" s="77"/>
      <c r="CZ53" s="77"/>
      <c r="DA53" s="77"/>
      <c r="DB53" s="77"/>
      <c r="DC53" s="77"/>
      <c r="DD53" s="77"/>
      <c r="DE53" s="77"/>
      <c r="DF53" s="77"/>
      <c r="DG53" s="77"/>
      <c r="DH53" s="77"/>
      <c r="DI53" s="77"/>
      <c r="DJ53" s="77"/>
      <c r="DK53" s="77"/>
      <c r="DL53" s="77"/>
      <c r="DM53" s="77"/>
      <c r="DN53" s="77"/>
      <c r="DO53" s="77"/>
      <c r="DP53" s="77"/>
      <c r="DQ53" s="77"/>
      <c r="DR53" s="77"/>
      <c r="DS53" s="77"/>
      <c r="DT53" s="77"/>
      <c r="DU53" s="77"/>
      <c r="DV53" s="77"/>
      <c r="DW53" s="77"/>
      <c r="DX53" s="77"/>
      <c r="DY53" s="77"/>
      <c r="DZ53" s="77"/>
      <c r="EA53" s="77"/>
      <c r="EB53" s="77"/>
      <c r="EC53" s="77"/>
      <c r="ED53" s="77"/>
      <c r="EE53" s="77"/>
      <c r="EF53" s="77"/>
      <c r="EG53" s="77"/>
      <c r="EH53" s="77"/>
      <c r="EI53" s="77"/>
      <c r="EJ53" s="77"/>
      <c r="EK53" s="77"/>
      <c r="EL53" s="77"/>
      <c r="EM53" s="77"/>
      <c r="EN53" s="77"/>
      <c r="EO53" s="77"/>
      <c r="EP53" s="77"/>
      <c r="EQ53" s="77"/>
      <c r="ER53" s="77"/>
      <c r="ES53" s="77"/>
      <c r="ET53" s="77"/>
      <c r="EU53" s="77"/>
      <c r="EV53" s="77"/>
      <c r="EW53" s="77"/>
      <c r="EX53" s="77"/>
      <c r="EY53" s="77"/>
      <c r="EZ53" s="77"/>
      <c r="FA53" s="77"/>
      <c r="FB53" s="77"/>
      <c r="FC53" s="77"/>
      <c r="FD53" s="77"/>
      <c r="FE53" s="77"/>
      <c r="FF53" s="77"/>
      <c r="FG53" s="77"/>
      <c r="FH53" s="77"/>
      <c r="FI53" s="77"/>
      <c r="FJ53" s="77"/>
      <c r="FK53" s="77"/>
      <c r="FL53" s="77"/>
      <c r="FM53" s="77"/>
      <c r="FN53" s="77"/>
      <c r="FO53" s="77"/>
      <c r="FP53" s="77"/>
      <c r="FQ53" s="77"/>
      <c r="FR53" s="77"/>
      <c r="FS53" s="77"/>
      <c r="FT53" s="77"/>
      <c r="FU53" s="77"/>
      <c r="FV53" s="77"/>
      <c r="FW53" s="77"/>
      <c r="FX53" s="77"/>
      <c r="FY53" s="77"/>
      <c r="FZ53" s="77"/>
      <c r="GA53" s="77"/>
      <c r="GB53" s="77"/>
      <c r="GC53" s="77"/>
      <c r="GD53" s="77"/>
      <c r="GE53" s="77"/>
      <c r="GF53" s="77"/>
      <c r="GG53" s="77"/>
      <c r="GH53" s="77"/>
      <c r="GI53" s="77"/>
      <c r="GJ53" s="77"/>
      <c r="GK53" s="77"/>
      <c r="GL53" s="78"/>
      <c r="GM53" s="78"/>
      <c r="GN53" s="77"/>
      <c r="GO53" s="77"/>
      <c r="GP53" s="77"/>
      <c r="GQ53" s="77"/>
      <c r="GR53" s="79"/>
      <c r="GS53" s="77"/>
      <c r="GT53" s="79"/>
    </row>
    <row r="54" spans="2:202" ht="12.75">
      <c r="B54" s="163"/>
      <c r="C54" s="167">
        <f t="shared" si="5"/>
        <v>46</v>
      </c>
      <c r="D54" s="168" t="s">
        <v>1316</v>
      </c>
      <c r="E54" s="169" t="s">
        <v>1315</v>
      </c>
      <c r="F54" s="170">
        <f t="shared" si="4"/>
        <v>73</v>
      </c>
      <c r="G54" s="171">
        <v>40125</v>
      </c>
      <c r="H54" s="171">
        <v>40198</v>
      </c>
      <c r="I54" s="172">
        <v>1.2666666666666666E-2</v>
      </c>
      <c r="J54" s="173">
        <f t="shared" si="9"/>
        <v>59</v>
      </c>
      <c r="K54" s="391"/>
      <c r="L54" s="174">
        <f t="shared" si="7"/>
        <v>0.80821917808219179</v>
      </c>
      <c r="M54" s="175">
        <f t="shared" si="1"/>
        <v>1.023744292237443E-2</v>
      </c>
      <c r="N54" s="391"/>
      <c r="O54" s="391"/>
      <c r="P54" s="176">
        <v>0.7</v>
      </c>
      <c r="Q54" s="172">
        <f t="shared" si="2"/>
        <v>0.24499999999999997</v>
      </c>
      <c r="R54" s="177">
        <f t="shared" si="3"/>
        <v>-0.10821917808219184</v>
      </c>
      <c r="S54" s="164"/>
      <c r="T54" s="76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299"/>
      <c r="BG54" s="299"/>
      <c r="BH54" s="299"/>
      <c r="BI54" s="299"/>
      <c r="BJ54" s="299"/>
      <c r="BK54" s="299"/>
      <c r="BL54" s="299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77"/>
      <c r="CB54" s="77"/>
      <c r="CC54" s="77"/>
      <c r="CD54" s="77"/>
      <c r="CE54" s="77"/>
      <c r="CF54" s="77"/>
      <c r="CG54" s="77"/>
      <c r="CH54" s="77"/>
      <c r="CI54" s="77"/>
      <c r="CJ54" s="77"/>
      <c r="CK54" s="77"/>
      <c r="CL54" s="77"/>
      <c r="CM54" s="77"/>
      <c r="CN54" s="77"/>
      <c r="CO54" s="77"/>
      <c r="CP54" s="77"/>
      <c r="CQ54" s="77"/>
      <c r="CR54" s="77"/>
      <c r="CS54" s="77"/>
      <c r="CT54" s="77"/>
      <c r="CU54" s="77"/>
      <c r="CV54" s="77"/>
      <c r="CW54" s="77"/>
      <c r="CX54" s="77"/>
      <c r="CY54" s="77"/>
      <c r="CZ54" s="77"/>
      <c r="DA54" s="77"/>
      <c r="DB54" s="77"/>
      <c r="DC54" s="77"/>
      <c r="DD54" s="77"/>
      <c r="DE54" s="77"/>
      <c r="DF54" s="77"/>
      <c r="DG54" s="77"/>
      <c r="DH54" s="77"/>
      <c r="DI54" s="77"/>
      <c r="DJ54" s="77"/>
      <c r="DK54" s="77"/>
      <c r="DL54" s="77"/>
      <c r="DM54" s="77"/>
      <c r="DN54" s="77"/>
      <c r="DO54" s="77"/>
      <c r="DP54" s="77"/>
      <c r="DQ54" s="77"/>
      <c r="DR54" s="77"/>
      <c r="DS54" s="77"/>
      <c r="DT54" s="77"/>
      <c r="DU54" s="77"/>
      <c r="DV54" s="77"/>
      <c r="DW54" s="77"/>
      <c r="DX54" s="77"/>
      <c r="DY54" s="77"/>
      <c r="DZ54" s="77"/>
      <c r="EA54" s="77"/>
      <c r="EB54" s="77"/>
      <c r="EC54" s="77"/>
      <c r="ED54" s="77"/>
      <c r="EE54" s="77"/>
      <c r="EF54" s="77"/>
      <c r="EG54" s="77"/>
      <c r="EH54" s="77"/>
      <c r="EI54" s="77"/>
      <c r="EJ54" s="77"/>
      <c r="EK54" s="77"/>
      <c r="EL54" s="77"/>
      <c r="EM54" s="77"/>
      <c r="EN54" s="77"/>
      <c r="EO54" s="77"/>
      <c r="EP54" s="77"/>
      <c r="EQ54" s="77"/>
      <c r="ER54" s="77"/>
      <c r="ES54" s="77"/>
      <c r="ET54" s="77"/>
      <c r="EU54" s="77"/>
      <c r="EV54" s="77"/>
      <c r="EW54" s="77"/>
      <c r="EX54" s="77"/>
      <c r="EY54" s="77"/>
      <c r="EZ54" s="77"/>
      <c r="FA54" s="77"/>
      <c r="FB54" s="77"/>
      <c r="FC54" s="77"/>
      <c r="FD54" s="77"/>
      <c r="FE54" s="77"/>
      <c r="FF54" s="77"/>
      <c r="FG54" s="77"/>
      <c r="FH54" s="77"/>
      <c r="FI54" s="77"/>
      <c r="FJ54" s="77"/>
      <c r="FK54" s="77"/>
      <c r="FL54" s="77"/>
      <c r="FM54" s="77"/>
      <c r="FN54" s="77"/>
      <c r="FO54" s="77"/>
      <c r="FP54" s="77"/>
      <c r="FQ54" s="77"/>
      <c r="FR54" s="77"/>
      <c r="FS54" s="77"/>
      <c r="FT54" s="77"/>
      <c r="FU54" s="77"/>
      <c r="FV54" s="77"/>
      <c r="FW54" s="77"/>
      <c r="FX54" s="77"/>
      <c r="FY54" s="77"/>
      <c r="FZ54" s="77"/>
      <c r="GA54" s="77"/>
      <c r="GB54" s="77"/>
      <c r="GC54" s="77"/>
      <c r="GD54" s="77"/>
      <c r="GE54" s="77"/>
      <c r="GF54" s="77"/>
      <c r="GG54" s="77"/>
      <c r="GH54" s="77"/>
      <c r="GI54" s="77"/>
      <c r="GJ54" s="77"/>
      <c r="GK54" s="77"/>
      <c r="GL54" s="78"/>
      <c r="GM54" s="78"/>
      <c r="GN54" s="77"/>
      <c r="GO54" s="77"/>
      <c r="GP54" s="77"/>
      <c r="GQ54" s="77"/>
      <c r="GR54" s="79"/>
      <c r="GS54" s="77"/>
      <c r="GT54" s="79"/>
    </row>
    <row r="55" spans="2:202" ht="12.75">
      <c r="B55" s="163"/>
      <c r="C55" s="167">
        <f t="shared" si="5"/>
        <v>47</v>
      </c>
      <c r="D55" s="168" t="s">
        <v>1317</v>
      </c>
      <c r="E55" s="169" t="s">
        <v>1315</v>
      </c>
      <c r="F55" s="170">
        <f t="shared" si="4"/>
        <v>73</v>
      </c>
      <c r="G55" s="171">
        <v>40125</v>
      </c>
      <c r="H55" s="171">
        <v>40198</v>
      </c>
      <c r="I55" s="172">
        <v>1.2666666666666666E-2</v>
      </c>
      <c r="J55" s="173">
        <f t="shared" si="9"/>
        <v>59</v>
      </c>
      <c r="K55" s="391"/>
      <c r="L55" s="174">
        <f t="shared" si="7"/>
        <v>0.80821917808219179</v>
      </c>
      <c r="M55" s="175">
        <f t="shared" si="1"/>
        <v>1.023744292237443E-2</v>
      </c>
      <c r="N55" s="391"/>
      <c r="O55" s="391"/>
      <c r="P55" s="176">
        <v>0.23000000000000004</v>
      </c>
      <c r="Q55" s="172">
        <f t="shared" si="2"/>
        <v>8.0500000000000002E-2</v>
      </c>
      <c r="R55" s="177">
        <f t="shared" si="3"/>
        <v>-0.5782191780821917</v>
      </c>
      <c r="S55" s="164"/>
      <c r="T55" s="76"/>
      <c r="U55" s="77"/>
      <c r="V55" s="77"/>
      <c r="W55" s="77"/>
      <c r="X55" s="77"/>
      <c r="Y55" s="77"/>
      <c r="Z55" s="77"/>
      <c r="AA55" s="77"/>
      <c r="AB55" s="77"/>
      <c r="AC55" s="77"/>
      <c r="AD55" s="145" t="s">
        <v>1318</v>
      </c>
      <c r="AE55" s="77"/>
      <c r="AF55" s="77"/>
      <c r="AG55" s="165" t="s">
        <v>1319</v>
      </c>
      <c r="AH55" s="77"/>
      <c r="AI55" s="77"/>
      <c r="AJ55" s="165" t="s">
        <v>1320</v>
      </c>
      <c r="AK55" s="77"/>
      <c r="AL55" s="77"/>
      <c r="AM55" s="77"/>
      <c r="AN55" s="77"/>
      <c r="AO55" s="77"/>
      <c r="AP55" s="77"/>
      <c r="AQ55" s="77"/>
      <c r="AR55" s="299"/>
      <c r="AS55" s="77"/>
      <c r="AT55" s="77"/>
      <c r="AU55" s="299"/>
      <c r="AV55" s="77"/>
      <c r="AW55" s="77"/>
      <c r="AX55" s="299"/>
      <c r="AY55" s="77"/>
      <c r="AZ55" s="77"/>
      <c r="BA55" s="77"/>
      <c r="BB55" s="77"/>
      <c r="BC55" s="77"/>
      <c r="BD55" s="77"/>
      <c r="BE55" s="77"/>
      <c r="BF55" s="299"/>
      <c r="BG55" s="299"/>
      <c r="BH55" s="299"/>
      <c r="BI55" s="299"/>
      <c r="BJ55" s="299"/>
      <c r="BK55" s="299"/>
      <c r="BL55" s="299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77"/>
      <c r="CB55" s="77"/>
      <c r="CC55" s="77"/>
      <c r="CD55" s="77"/>
      <c r="CE55" s="77"/>
      <c r="CF55" s="77"/>
      <c r="CG55" s="77"/>
      <c r="CH55" s="77"/>
      <c r="CI55" s="77"/>
      <c r="CJ55" s="77"/>
      <c r="CK55" s="77"/>
      <c r="CL55" s="77"/>
      <c r="CM55" s="77"/>
      <c r="CN55" s="77"/>
      <c r="CO55" s="77"/>
      <c r="CP55" s="77"/>
      <c r="CQ55" s="77"/>
      <c r="CR55" s="77"/>
      <c r="CS55" s="77"/>
      <c r="CT55" s="77"/>
      <c r="CU55" s="77"/>
      <c r="CV55" s="77"/>
      <c r="CW55" s="77"/>
      <c r="CX55" s="77"/>
      <c r="CY55" s="77"/>
      <c r="CZ55" s="77"/>
      <c r="DA55" s="77"/>
      <c r="DB55" s="77"/>
      <c r="DC55" s="77"/>
      <c r="DD55" s="77"/>
      <c r="DE55" s="77"/>
      <c r="DF55" s="77"/>
      <c r="DG55" s="77"/>
      <c r="DH55" s="77"/>
      <c r="DI55" s="77"/>
      <c r="DJ55" s="77"/>
      <c r="DK55" s="77"/>
      <c r="DL55" s="77"/>
      <c r="DM55" s="77"/>
      <c r="DN55" s="77"/>
      <c r="DO55" s="77"/>
      <c r="DP55" s="77"/>
      <c r="DQ55" s="77"/>
      <c r="DR55" s="77"/>
      <c r="DS55" s="77"/>
      <c r="DT55" s="77"/>
      <c r="DU55" s="77"/>
      <c r="DV55" s="77"/>
      <c r="DW55" s="77"/>
      <c r="DX55" s="77"/>
      <c r="DY55" s="77"/>
      <c r="DZ55" s="77"/>
      <c r="EA55" s="77"/>
      <c r="EB55" s="77"/>
      <c r="EC55" s="77"/>
      <c r="ED55" s="77"/>
      <c r="EE55" s="77"/>
      <c r="EF55" s="77"/>
      <c r="EG55" s="77"/>
      <c r="EH55" s="77"/>
      <c r="EI55" s="77"/>
      <c r="EJ55" s="77"/>
      <c r="EK55" s="77"/>
      <c r="EL55" s="77"/>
      <c r="EM55" s="77"/>
      <c r="EN55" s="77"/>
      <c r="EO55" s="77"/>
      <c r="EP55" s="77"/>
      <c r="EQ55" s="77"/>
      <c r="ER55" s="77"/>
      <c r="ES55" s="77"/>
      <c r="ET55" s="77"/>
      <c r="EU55" s="77"/>
      <c r="EV55" s="77"/>
      <c r="EW55" s="77"/>
      <c r="EX55" s="77"/>
      <c r="EY55" s="77"/>
      <c r="EZ55" s="77"/>
      <c r="FA55" s="77"/>
      <c r="FB55" s="77"/>
      <c r="FC55" s="77"/>
      <c r="FD55" s="77"/>
      <c r="FE55" s="77"/>
      <c r="FF55" s="77"/>
      <c r="FG55" s="77"/>
      <c r="FH55" s="77"/>
      <c r="FI55" s="77"/>
      <c r="FJ55" s="77"/>
      <c r="FK55" s="77"/>
      <c r="FL55" s="77"/>
      <c r="FM55" s="77"/>
      <c r="FN55" s="77"/>
      <c r="FO55" s="77"/>
      <c r="FP55" s="77"/>
      <c r="FQ55" s="77"/>
      <c r="FR55" s="77"/>
      <c r="FS55" s="77"/>
      <c r="FT55" s="77"/>
      <c r="FU55" s="77"/>
      <c r="FV55" s="77"/>
      <c r="FW55" s="77"/>
      <c r="FX55" s="77"/>
      <c r="FY55" s="77"/>
      <c r="FZ55" s="77"/>
      <c r="GA55" s="77"/>
      <c r="GB55" s="77"/>
      <c r="GC55" s="77"/>
      <c r="GD55" s="77"/>
      <c r="GE55" s="77"/>
      <c r="GF55" s="77"/>
      <c r="GG55" s="77"/>
      <c r="GH55" s="77"/>
      <c r="GI55" s="77"/>
      <c r="GJ55" s="77"/>
      <c r="GK55" s="77"/>
      <c r="GL55" s="78"/>
      <c r="GM55" s="78"/>
      <c r="GN55" s="77"/>
      <c r="GO55" s="77"/>
      <c r="GP55" s="77"/>
      <c r="GQ55" s="77"/>
      <c r="GR55" s="79"/>
      <c r="GS55" s="77"/>
      <c r="GT55" s="79"/>
    </row>
    <row r="56" spans="2:202" ht="12.75">
      <c r="B56" s="163"/>
      <c r="C56" s="167">
        <f t="shared" si="5"/>
        <v>48</v>
      </c>
      <c r="D56" s="168" t="s">
        <v>1321</v>
      </c>
      <c r="E56" s="169" t="s">
        <v>1322</v>
      </c>
      <c r="F56" s="170">
        <f t="shared" si="4"/>
        <v>73</v>
      </c>
      <c r="G56" s="171">
        <v>40125</v>
      </c>
      <c r="H56" s="171">
        <v>40198</v>
      </c>
      <c r="I56" s="172">
        <v>1.2666666666666666E-2</v>
      </c>
      <c r="J56" s="173">
        <f t="shared" si="9"/>
        <v>59</v>
      </c>
      <c r="K56" s="391"/>
      <c r="L56" s="174">
        <f t="shared" si="7"/>
        <v>0.80821917808219179</v>
      </c>
      <c r="M56" s="175">
        <f t="shared" si="1"/>
        <v>1.023744292237443E-2</v>
      </c>
      <c r="N56" s="391"/>
      <c r="O56" s="391"/>
      <c r="P56" s="176">
        <v>1</v>
      </c>
      <c r="Q56" s="172">
        <f t="shared" si="2"/>
        <v>0.35</v>
      </c>
      <c r="R56" s="177">
        <f t="shared" si="3"/>
        <v>0.19178082191780821</v>
      </c>
      <c r="S56" s="164"/>
      <c r="T56" s="76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77"/>
      <c r="CB56" s="77"/>
      <c r="CC56" s="77"/>
      <c r="CD56" s="77"/>
      <c r="CE56" s="77"/>
      <c r="CF56" s="77"/>
      <c r="CG56" s="77"/>
      <c r="CH56" s="77"/>
      <c r="CI56" s="77"/>
      <c r="CJ56" s="77"/>
      <c r="CK56" s="77"/>
      <c r="CL56" s="77"/>
      <c r="CM56" s="77"/>
      <c r="CN56" s="77"/>
      <c r="CO56" s="77"/>
      <c r="CP56" s="77"/>
      <c r="CQ56" s="77"/>
      <c r="CR56" s="77"/>
      <c r="CS56" s="77"/>
      <c r="CT56" s="77"/>
      <c r="CU56" s="77"/>
      <c r="CV56" s="77"/>
      <c r="CW56" s="77"/>
      <c r="CX56" s="77"/>
      <c r="CY56" s="77"/>
      <c r="CZ56" s="77"/>
      <c r="DA56" s="77"/>
      <c r="DB56" s="77"/>
      <c r="DC56" s="77"/>
      <c r="DD56" s="77"/>
      <c r="DE56" s="77"/>
      <c r="DF56" s="77"/>
      <c r="DG56" s="77"/>
      <c r="DH56" s="77"/>
      <c r="DI56" s="77"/>
      <c r="DJ56" s="77"/>
      <c r="DK56" s="77"/>
      <c r="DL56" s="77"/>
      <c r="DM56" s="77"/>
      <c r="DN56" s="77"/>
      <c r="DO56" s="77"/>
      <c r="DP56" s="77"/>
      <c r="DQ56" s="77"/>
      <c r="DR56" s="77"/>
      <c r="DS56" s="77"/>
      <c r="DT56" s="77"/>
      <c r="DU56" s="77"/>
      <c r="DV56" s="77"/>
      <c r="DW56" s="77"/>
      <c r="DX56" s="77"/>
      <c r="DY56" s="77"/>
      <c r="DZ56" s="77"/>
      <c r="EA56" s="77"/>
      <c r="EB56" s="77"/>
      <c r="EC56" s="77"/>
      <c r="ED56" s="77"/>
      <c r="EE56" s="77"/>
      <c r="EF56" s="77"/>
      <c r="EG56" s="77"/>
      <c r="EH56" s="77"/>
      <c r="EI56" s="77"/>
      <c r="EJ56" s="77"/>
      <c r="EK56" s="77"/>
      <c r="EL56" s="77"/>
      <c r="EM56" s="77"/>
      <c r="EN56" s="77"/>
      <c r="EO56" s="77"/>
      <c r="EP56" s="77"/>
      <c r="EQ56" s="77"/>
      <c r="ER56" s="77"/>
      <c r="ES56" s="77"/>
      <c r="ET56" s="77"/>
      <c r="EU56" s="77"/>
      <c r="EV56" s="77"/>
      <c r="EW56" s="77"/>
      <c r="EX56" s="77"/>
      <c r="EY56" s="77"/>
      <c r="EZ56" s="77"/>
      <c r="FA56" s="77"/>
      <c r="FB56" s="77"/>
      <c r="FC56" s="77"/>
      <c r="FD56" s="77"/>
      <c r="FE56" s="77"/>
      <c r="FF56" s="77"/>
      <c r="FG56" s="77"/>
      <c r="FH56" s="77"/>
      <c r="FI56" s="77"/>
      <c r="FJ56" s="77"/>
      <c r="FK56" s="77"/>
      <c r="FL56" s="77"/>
      <c r="FM56" s="77"/>
      <c r="FN56" s="77"/>
      <c r="FO56" s="77"/>
      <c r="FP56" s="77"/>
      <c r="FQ56" s="77"/>
      <c r="FR56" s="77"/>
      <c r="FS56" s="77"/>
      <c r="FT56" s="77"/>
      <c r="FU56" s="77"/>
      <c r="FV56" s="77"/>
      <c r="FW56" s="77"/>
      <c r="FX56" s="77"/>
      <c r="FY56" s="77"/>
      <c r="FZ56" s="77"/>
      <c r="GA56" s="77"/>
      <c r="GB56" s="77"/>
      <c r="GC56" s="77"/>
      <c r="GD56" s="77"/>
      <c r="GE56" s="77"/>
      <c r="GF56" s="77"/>
      <c r="GG56" s="77"/>
      <c r="GH56" s="77"/>
      <c r="GI56" s="77"/>
      <c r="GJ56" s="77"/>
      <c r="GK56" s="77"/>
      <c r="GL56" s="78"/>
      <c r="GM56" s="78"/>
      <c r="GN56" s="77"/>
      <c r="GO56" s="77"/>
      <c r="GP56" s="77"/>
      <c r="GQ56" s="77"/>
      <c r="GR56" s="79"/>
      <c r="GS56" s="77"/>
      <c r="GT56" s="79"/>
    </row>
    <row r="57" spans="2:202" ht="12.75">
      <c r="B57" s="163"/>
      <c r="C57" s="167">
        <f t="shared" si="5"/>
        <v>49</v>
      </c>
      <c r="D57" s="168" t="s">
        <v>1323</v>
      </c>
      <c r="E57" s="169" t="s">
        <v>1322</v>
      </c>
      <c r="F57" s="170">
        <f t="shared" si="4"/>
        <v>73</v>
      </c>
      <c r="G57" s="171">
        <v>40125</v>
      </c>
      <c r="H57" s="171">
        <v>40198</v>
      </c>
      <c r="I57" s="172">
        <v>1.2666666666666666E-2</v>
      </c>
      <c r="J57" s="173">
        <f t="shared" si="9"/>
        <v>59</v>
      </c>
      <c r="K57" s="391"/>
      <c r="L57" s="174">
        <f t="shared" si="7"/>
        <v>0.80821917808219179</v>
      </c>
      <c r="M57" s="175">
        <f t="shared" si="1"/>
        <v>1.023744292237443E-2</v>
      </c>
      <c r="N57" s="391"/>
      <c r="O57" s="391"/>
      <c r="P57" s="176">
        <v>1</v>
      </c>
      <c r="Q57" s="172">
        <f t="shared" si="2"/>
        <v>0.35</v>
      </c>
      <c r="R57" s="177">
        <f t="shared" si="3"/>
        <v>0.19178082191780821</v>
      </c>
      <c r="S57" s="164"/>
      <c r="T57" s="76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77"/>
      <c r="CB57" s="77"/>
      <c r="CC57" s="77"/>
      <c r="CD57" s="77"/>
      <c r="CE57" s="77"/>
      <c r="CF57" s="77"/>
      <c r="CG57" s="77"/>
      <c r="CH57" s="77"/>
      <c r="CI57" s="77"/>
      <c r="CJ57" s="77"/>
      <c r="CK57" s="77"/>
      <c r="CL57" s="77"/>
      <c r="CM57" s="77"/>
      <c r="CN57" s="77"/>
      <c r="CO57" s="77"/>
      <c r="CP57" s="77"/>
      <c r="CQ57" s="77"/>
      <c r="CR57" s="77"/>
      <c r="CS57" s="77"/>
      <c r="CT57" s="77"/>
      <c r="CU57" s="77"/>
      <c r="CV57" s="77"/>
      <c r="CW57" s="77"/>
      <c r="CX57" s="77"/>
      <c r="CY57" s="77"/>
      <c r="CZ57" s="77"/>
      <c r="DA57" s="77"/>
      <c r="DB57" s="77"/>
      <c r="DC57" s="77"/>
      <c r="DD57" s="77"/>
      <c r="DE57" s="77"/>
      <c r="DF57" s="77"/>
      <c r="DG57" s="77"/>
      <c r="DH57" s="77"/>
      <c r="DI57" s="77"/>
      <c r="DJ57" s="77"/>
      <c r="DK57" s="77"/>
      <c r="DL57" s="77"/>
      <c r="DM57" s="77"/>
      <c r="DN57" s="77"/>
      <c r="DO57" s="77"/>
      <c r="DP57" s="77"/>
      <c r="DQ57" s="77"/>
      <c r="DR57" s="77"/>
      <c r="DS57" s="77"/>
      <c r="DT57" s="77"/>
      <c r="DU57" s="77"/>
      <c r="DV57" s="77"/>
      <c r="DW57" s="77"/>
      <c r="DX57" s="77"/>
      <c r="DY57" s="77"/>
      <c r="DZ57" s="77"/>
      <c r="EA57" s="77"/>
      <c r="EB57" s="77"/>
      <c r="EC57" s="77"/>
      <c r="ED57" s="77"/>
      <c r="EE57" s="77"/>
      <c r="EF57" s="77"/>
      <c r="EG57" s="77"/>
      <c r="EH57" s="77"/>
      <c r="EI57" s="77"/>
      <c r="EJ57" s="77"/>
      <c r="EK57" s="77"/>
      <c r="EL57" s="77"/>
      <c r="EM57" s="77"/>
      <c r="EN57" s="77"/>
      <c r="EO57" s="77"/>
      <c r="EP57" s="77"/>
      <c r="EQ57" s="77"/>
      <c r="ER57" s="77"/>
      <c r="ES57" s="77"/>
      <c r="ET57" s="77"/>
      <c r="EU57" s="77"/>
      <c r="EV57" s="77"/>
      <c r="EW57" s="77"/>
      <c r="EX57" s="77"/>
      <c r="EY57" s="77"/>
      <c r="EZ57" s="77"/>
      <c r="FA57" s="77"/>
      <c r="FB57" s="77"/>
      <c r="FC57" s="77"/>
      <c r="FD57" s="77"/>
      <c r="FE57" s="77"/>
      <c r="FF57" s="77"/>
      <c r="FG57" s="77"/>
      <c r="FH57" s="77"/>
      <c r="FI57" s="77"/>
      <c r="FJ57" s="77"/>
      <c r="FK57" s="77"/>
      <c r="FL57" s="77"/>
      <c r="FM57" s="77"/>
      <c r="FN57" s="77"/>
      <c r="FO57" s="77"/>
      <c r="FP57" s="77"/>
      <c r="FQ57" s="77"/>
      <c r="FR57" s="77"/>
      <c r="FS57" s="77"/>
      <c r="FT57" s="77"/>
      <c r="FU57" s="77"/>
      <c r="FV57" s="77"/>
      <c r="FW57" s="77"/>
      <c r="FX57" s="77"/>
      <c r="FY57" s="77"/>
      <c r="FZ57" s="77"/>
      <c r="GA57" s="77"/>
      <c r="GB57" s="77"/>
      <c r="GC57" s="77"/>
      <c r="GD57" s="77"/>
      <c r="GE57" s="77"/>
      <c r="GF57" s="77"/>
      <c r="GG57" s="77"/>
      <c r="GH57" s="77"/>
      <c r="GI57" s="77"/>
      <c r="GJ57" s="77"/>
      <c r="GK57" s="77"/>
      <c r="GL57" s="78"/>
      <c r="GM57" s="78"/>
      <c r="GN57" s="77"/>
      <c r="GO57" s="77"/>
      <c r="GP57" s="77"/>
      <c r="GQ57" s="77"/>
      <c r="GR57" s="79"/>
      <c r="GS57" s="77"/>
      <c r="GT57" s="79"/>
    </row>
    <row r="58" spans="2:202" ht="12.75">
      <c r="B58" s="163"/>
      <c r="C58" s="167">
        <f t="shared" si="5"/>
        <v>50</v>
      </c>
      <c r="D58" s="168" t="s">
        <v>1324</v>
      </c>
      <c r="E58" s="169" t="s">
        <v>1322</v>
      </c>
      <c r="F58" s="170">
        <f t="shared" si="4"/>
        <v>73</v>
      </c>
      <c r="G58" s="171">
        <v>40125</v>
      </c>
      <c r="H58" s="171">
        <v>40198</v>
      </c>
      <c r="I58" s="172">
        <v>1.2666666666666666E-2</v>
      </c>
      <c r="J58" s="173">
        <f t="shared" si="9"/>
        <v>59</v>
      </c>
      <c r="K58" s="392"/>
      <c r="L58" s="174">
        <f t="shared" si="7"/>
        <v>0.80821917808219179</v>
      </c>
      <c r="M58" s="175">
        <f t="shared" si="1"/>
        <v>1.023744292237443E-2</v>
      </c>
      <c r="N58" s="392"/>
      <c r="O58" s="392"/>
      <c r="P58" s="176">
        <v>0.23000000000000004</v>
      </c>
      <c r="Q58" s="172">
        <f t="shared" si="2"/>
        <v>8.0500000000000002E-2</v>
      </c>
      <c r="R58" s="177">
        <f t="shared" si="3"/>
        <v>-0.5782191780821917</v>
      </c>
      <c r="S58" s="164"/>
      <c r="T58" s="76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77"/>
      <c r="CB58" s="77"/>
      <c r="CC58" s="77"/>
      <c r="CD58" s="77"/>
      <c r="CE58" s="77"/>
      <c r="CF58" s="77"/>
      <c r="CG58" s="77"/>
      <c r="CH58" s="77"/>
      <c r="CI58" s="77"/>
      <c r="CJ58" s="77"/>
      <c r="CK58" s="77"/>
      <c r="CL58" s="77"/>
      <c r="CM58" s="77"/>
      <c r="CN58" s="77"/>
      <c r="CO58" s="77"/>
      <c r="CP58" s="77"/>
      <c r="CQ58" s="77"/>
      <c r="CR58" s="77"/>
      <c r="CS58" s="77"/>
      <c r="CT58" s="77"/>
      <c r="CU58" s="77"/>
      <c r="CV58" s="77"/>
      <c r="CW58" s="77"/>
      <c r="CX58" s="77"/>
      <c r="CY58" s="77"/>
      <c r="CZ58" s="77"/>
      <c r="DA58" s="77"/>
      <c r="DB58" s="77"/>
      <c r="DC58" s="77"/>
      <c r="DD58" s="77"/>
      <c r="DE58" s="77"/>
      <c r="DF58" s="77"/>
      <c r="DG58" s="77"/>
      <c r="DH58" s="77"/>
      <c r="DI58" s="77"/>
      <c r="DJ58" s="77"/>
      <c r="DK58" s="77"/>
      <c r="DL58" s="77"/>
      <c r="DM58" s="77"/>
      <c r="DN58" s="77"/>
      <c r="DO58" s="77"/>
      <c r="DP58" s="77"/>
      <c r="DQ58" s="77"/>
      <c r="DR58" s="77"/>
      <c r="DS58" s="77"/>
      <c r="DT58" s="77"/>
      <c r="DU58" s="77"/>
      <c r="DV58" s="77"/>
      <c r="DW58" s="77"/>
      <c r="DX58" s="77"/>
      <c r="DY58" s="77"/>
      <c r="DZ58" s="77"/>
      <c r="EA58" s="77"/>
      <c r="EB58" s="77"/>
      <c r="EC58" s="77"/>
      <c r="ED58" s="77"/>
      <c r="EE58" s="77"/>
      <c r="EF58" s="77"/>
      <c r="EG58" s="77"/>
      <c r="EH58" s="77"/>
      <c r="EI58" s="77"/>
      <c r="EJ58" s="77"/>
      <c r="EK58" s="77"/>
      <c r="EL58" s="77"/>
      <c r="EM58" s="77"/>
      <c r="EN58" s="77"/>
      <c r="EO58" s="77"/>
      <c r="EP58" s="77"/>
      <c r="EQ58" s="77"/>
      <c r="ER58" s="77"/>
      <c r="ES58" s="77"/>
      <c r="ET58" s="77"/>
      <c r="EU58" s="77"/>
      <c r="EV58" s="77"/>
      <c r="EW58" s="77"/>
      <c r="EX58" s="77"/>
      <c r="EY58" s="77"/>
      <c r="EZ58" s="77"/>
      <c r="FA58" s="77"/>
      <c r="FB58" s="77"/>
      <c r="FC58" s="77"/>
      <c r="FD58" s="77"/>
      <c r="FE58" s="77"/>
      <c r="FF58" s="77"/>
      <c r="FG58" s="77"/>
      <c r="FH58" s="77"/>
      <c r="FI58" s="77"/>
      <c r="FJ58" s="77"/>
      <c r="FK58" s="77"/>
      <c r="FL58" s="77"/>
      <c r="FM58" s="77"/>
      <c r="FN58" s="77"/>
      <c r="FO58" s="77"/>
      <c r="FP58" s="77"/>
      <c r="FQ58" s="77"/>
      <c r="FR58" s="77"/>
      <c r="FS58" s="77"/>
      <c r="FT58" s="77"/>
      <c r="FU58" s="77"/>
      <c r="FV58" s="77"/>
      <c r="FW58" s="77"/>
      <c r="FX58" s="77"/>
      <c r="FY58" s="77"/>
      <c r="FZ58" s="77"/>
      <c r="GA58" s="77"/>
      <c r="GB58" s="77"/>
      <c r="GC58" s="77"/>
      <c r="GD58" s="77"/>
      <c r="GE58" s="77"/>
      <c r="GF58" s="77"/>
      <c r="GG58" s="77"/>
      <c r="GH58" s="77"/>
      <c r="GI58" s="77"/>
      <c r="GJ58" s="77"/>
      <c r="GK58" s="77"/>
      <c r="GL58" s="78"/>
      <c r="GM58" s="78"/>
      <c r="GN58" s="77"/>
      <c r="GO58" s="77"/>
      <c r="GP58" s="77"/>
      <c r="GQ58" s="77"/>
      <c r="GR58" s="79"/>
      <c r="GS58" s="77"/>
      <c r="GT58" s="79"/>
    </row>
    <row r="59" spans="2:202" ht="12.75">
      <c r="B59" s="163"/>
      <c r="C59" s="178">
        <f t="shared" si="5"/>
        <v>51</v>
      </c>
      <c r="D59" s="179" t="s">
        <v>1325</v>
      </c>
      <c r="E59" s="180" t="s">
        <v>1326</v>
      </c>
      <c r="F59" s="181">
        <f t="shared" si="4"/>
        <v>31</v>
      </c>
      <c r="G59" s="182">
        <v>40166</v>
      </c>
      <c r="H59" s="182">
        <v>40197</v>
      </c>
      <c r="I59" s="183">
        <f>7%/3</f>
        <v>2.3333333333333334E-2</v>
      </c>
      <c r="J59" s="184">
        <f t="shared" si="9"/>
        <v>18</v>
      </c>
      <c r="K59" s="350">
        <f>+SUMPRODUCT($I$59:$I$61,L59:L61)</f>
        <v>4.0645161290322585E-2</v>
      </c>
      <c r="L59" s="185">
        <f t="shared" si="7"/>
        <v>0.58064516129032262</v>
      </c>
      <c r="M59" s="186">
        <f t="shared" si="1"/>
        <v>1.3548387096774195E-2</v>
      </c>
      <c r="N59" s="350">
        <f>+SUMPRODUCT($I$59:$I$61,P59:P61)</f>
        <v>6.3E-2</v>
      </c>
      <c r="O59" s="350">
        <f>+N59-K59</f>
        <v>2.2354838709677416E-2</v>
      </c>
      <c r="P59" s="187">
        <v>1</v>
      </c>
      <c r="Q59" s="183">
        <f t="shared" si="2"/>
        <v>0.35</v>
      </c>
      <c r="R59" s="188">
        <f t="shared" si="3"/>
        <v>0.41935483870967738</v>
      </c>
      <c r="S59" s="164"/>
      <c r="T59" s="76"/>
      <c r="U59" s="77"/>
      <c r="V59" s="77"/>
      <c r="W59" s="77"/>
      <c r="X59" s="77"/>
      <c r="Y59" s="77"/>
      <c r="Z59" s="77"/>
      <c r="AA59" s="77"/>
      <c r="AB59" s="77"/>
      <c r="AC59" s="77"/>
      <c r="AD59" s="145" t="s">
        <v>1325</v>
      </c>
      <c r="AE59" s="77"/>
      <c r="AF59" s="77"/>
      <c r="AG59" s="145" t="s">
        <v>1327</v>
      </c>
      <c r="AH59" s="77"/>
      <c r="AI59" s="77"/>
      <c r="AJ59" s="189" t="s">
        <v>1328</v>
      </c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77"/>
      <c r="CB59" s="77"/>
      <c r="CC59" s="77"/>
      <c r="CD59" s="77"/>
      <c r="CE59" s="77"/>
      <c r="CF59" s="77"/>
      <c r="CG59" s="77"/>
      <c r="CH59" s="77"/>
      <c r="CI59" s="77"/>
      <c r="CJ59" s="77"/>
      <c r="CK59" s="77"/>
      <c r="CL59" s="77"/>
      <c r="CM59" s="77"/>
      <c r="CN59" s="77"/>
      <c r="CO59" s="77"/>
      <c r="CP59" s="77"/>
      <c r="CQ59" s="77"/>
      <c r="CR59" s="77"/>
      <c r="CS59" s="77"/>
      <c r="CT59" s="77"/>
      <c r="CU59" s="77"/>
      <c r="CV59" s="77"/>
      <c r="CW59" s="77"/>
      <c r="CX59" s="77"/>
      <c r="CY59" s="77"/>
      <c r="CZ59" s="77"/>
      <c r="DA59" s="77"/>
      <c r="DB59" s="77"/>
      <c r="DC59" s="77"/>
      <c r="DD59" s="77"/>
      <c r="DE59" s="77"/>
      <c r="DF59" s="77"/>
      <c r="DG59" s="77"/>
      <c r="DH59" s="77"/>
      <c r="DI59" s="77"/>
      <c r="DJ59" s="77"/>
      <c r="DK59" s="77"/>
      <c r="DL59" s="77"/>
      <c r="DM59" s="77"/>
      <c r="DN59" s="77"/>
      <c r="DO59" s="77"/>
      <c r="DP59" s="77"/>
      <c r="DQ59" s="77"/>
      <c r="DR59" s="77"/>
      <c r="DS59" s="77"/>
      <c r="DT59" s="77"/>
      <c r="DU59" s="77"/>
      <c r="DV59" s="77"/>
      <c r="DW59" s="77"/>
      <c r="DX59" s="77"/>
      <c r="DY59" s="77"/>
      <c r="DZ59" s="77"/>
      <c r="EA59" s="77"/>
      <c r="EB59" s="77"/>
      <c r="EC59" s="77"/>
      <c r="ED59" s="77"/>
      <c r="EE59" s="77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  <c r="GL59" s="78"/>
      <c r="GM59" s="78"/>
      <c r="GN59" s="77"/>
      <c r="GO59" s="77"/>
      <c r="GP59" s="77"/>
      <c r="GQ59" s="77"/>
      <c r="GR59" s="79"/>
      <c r="GS59" s="77"/>
      <c r="GT59" s="79"/>
    </row>
    <row r="60" spans="2:202" ht="12.75">
      <c r="B60" s="163"/>
      <c r="C60" s="178">
        <f t="shared" si="5"/>
        <v>52</v>
      </c>
      <c r="D60" s="179" t="s">
        <v>1327</v>
      </c>
      <c r="E60" s="180" t="s">
        <v>1329</v>
      </c>
      <c r="F60" s="181">
        <f t="shared" si="4"/>
        <v>31</v>
      </c>
      <c r="G60" s="182">
        <v>40166</v>
      </c>
      <c r="H60" s="182">
        <v>40197</v>
      </c>
      <c r="I60" s="183">
        <f>7%/3</f>
        <v>2.3333333333333334E-2</v>
      </c>
      <c r="J60" s="184">
        <f t="shared" si="9"/>
        <v>18</v>
      </c>
      <c r="K60" s="351"/>
      <c r="L60" s="185">
        <f t="shared" si="7"/>
        <v>0.58064516129032262</v>
      </c>
      <c r="M60" s="186">
        <f t="shared" si="1"/>
        <v>1.3548387096774195E-2</v>
      </c>
      <c r="N60" s="351"/>
      <c r="O60" s="351"/>
      <c r="P60" s="187">
        <v>1</v>
      </c>
      <c r="Q60" s="183">
        <f t="shared" si="2"/>
        <v>0.35</v>
      </c>
      <c r="R60" s="188">
        <f t="shared" si="3"/>
        <v>0.41935483870967738</v>
      </c>
      <c r="S60" s="164"/>
      <c r="T60" s="76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299"/>
      <c r="AS60" s="299"/>
      <c r="AT60" s="299"/>
      <c r="AU60" s="299"/>
      <c r="AV60" s="299"/>
      <c r="AW60" s="299"/>
      <c r="AX60" s="299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77"/>
      <c r="CB60" s="77"/>
      <c r="CC60" s="77"/>
      <c r="CD60" s="77"/>
      <c r="CE60" s="77"/>
      <c r="CF60" s="77"/>
      <c r="CG60" s="77"/>
      <c r="CH60" s="77"/>
      <c r="CI60" s="77"/>
      <c r="CJ60" s="77"/>
      <c r="CK60" s="77"/>
      <c r="CL60" s="77"/>
      <c r="CM60" s="77"/>
      <c r="CN60" s="77"/>
      <c r="CO60" s="77"/>
      <c r="CP60" s="77"/>
      <c r="CQ60" s="77"/>
      <c r="CR60" s="77"/>
      <c r="CS60" s="77"/>
      <c r="CT60" s="77"/>
      <c r="CU60" s="77"/>
      <c r="CV60" s="77"/>
      <c r="CW60" s="77"/>
      <c r="CX60" s="77"/>
      <c r="CY60" s="77"/>
      <c r="CZ60" s="77"/>
      <c r="DA60" s="77"/>
      <c r="DB60" s="77"/>
      <c r="DC60" s="77"/>
      <c r="DD60" s="77"/>
      <c r="DE60" s="77"/>
      <c r="DF60" s="77"/>
      <c r="DG60" s="77"/>
      <c r="DH60" s="77"/>
      <c r="DI60" s="77"/>
      <c r="DJ60" s="77"/>
      <c r="DK60" s="77"/>
      <c r="DL60" s="77"/>
      <c r="DM60" s="77"/>
      <c r="DN60" s="77"/>
      <c r="DO60" s="77"/>
      <c r="DP60" s="77"/>
      <c r="DQ60" s="77"/>
      <c r="DR60" s="77"/>
      <c r="DS60" s="77"/>
      <c r="DT60" s="77"/>
      <c r="DU60" s="77"/>
      <c r="DV60" s="77"/>
      <c r="DW60" s="77"/>
      <c r="DX60" s="77"/>
      <c r="DY60" s="77"/>
      <c r="DZ60" s="77"/>
      <c r="EA60" s="77"/>
      <c r="EB60" s="77"/>
      <c r="EC60" s="77"/>
      <c r="ED60" s="77"/>
      <c r="EE60" s="77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  <c r="GL60" s="78"/>
      <c r="GM60" s="78"/>
      <c r="GN60" s="77"/>
      <c r="GO60" s="77"/>
      <c r="GP60" s="77"/>
      <c r="GQ60" s="77"/>
      <c r="GR60" s="79"/>
      <c r="GS60" s="77"/>
      <c r="GT60" s="79"/>
    </row>
    <row r="61" spans="2:202" ht="12.75">
      <c r="B61" s="163"/>
      <c r="C61" s="178">
        <f t="shared" si="5"/>
        <v>53</v>
      </c>
      <c r="D61" s="179" t="s">
        <v>1328</v>
      </c>
      <c r="E61" s="180" t="s">
        <v>1330</v>
      </c>
      <c r="F61" s="181">
        <f t="shared" si="4"/>
        <v>31</v>
      </c>
      <c r="G61" s="182">
        <v>40166</v>
      </c>
      <c r="H61" s="182">
        <v>40197</v>
      </c>
      <c r="I61" s="183">
        <f>7%/3</f>
        <v>2.3333333333333334E-2</v>
      </c>
      <c r="J61" s="184">
        <f t="shared" si="9"/>
        <v>18</v>
      </c>
      <c r="K61" s="352"/>
      <c r="L61" s="185">
        <f t="shared" si="7"/>
        <v>0.58064516129032262</v>
      </c>
      <c r="M61" s="186">
        <f t="shared" si="1"/>
        <v>1.3548387096774195E-2</v>
      </c>
      <c r="N61" s="352"/>
      <c r="O61" s="352"/>
      <c r="P61" s="187">
        <v>0.7</v>
      </c>
      <c r="Q61" s="183">
        <f t="shared" si="2"/>
        <v>0.24499999999999997</v>
      </c>
      <c r="R61" s="188">
        <f t="shared" si="3"/>
        <v>0.11935483870967734</v>
      </c>
      <c r="S61" s="164"/>
      <c r="T61" s="76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299"/>
      <c r="AS61" s="299"/>
      <c r="AT61" s="299"/>
      <c r="AU61" s="299"/>
      <c r="AV61" s="299"/>
      <c r="AW61" s="299"/>
      <c r="AX61" s="299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77"/>
      <c r="CB61" s="77"/>
      <c r="CC61" s="77"/>
      <c r="CD61" s="77"/>
      <c r="CE61" s="77"/>
      <c r="CF61" s="77"/>
      <c r="CG61" s="77"/>
      <c r="CH61" s="77"/>
      <c r="CI61" s="77"/>
      <c r="CJ61" s="77"/>
      <c r="CK61" s="77"/>
      <c r="CL61" s="77"/>
      <c r="CM61" s="77"/>
      <c r="CN61" s="77"/>
      <c r="CO61" s="77"/>
      <c r="CP61" s="77"/>
      <c r="CQ61" s="77"/>
      <c r="CR61" s="77"/>
      <c r="CS61" s="77"/>
      <c r="CT61" s="77"/>
      <c r="CU61" s="77"/>
      <c r="CV61" s="77"/>
      <c r="CW61" s="77"/>
      <c r="CX61" s="77"/>
      <c r="CY61" s="77"/>
      <c r="CZ61" s="77"/>
      <c r="DA61" s="77"/>
      <c r="DB61" s="77"/>
      <c r="DC61" s="77"/>
      <c r="DD61" s="77"/>
      <c r="DE61" s="77"/>
      <c r="DF61" s="77"/>
      <c r="DG61" s="77"/>
      <c r="DH61" s="77"/>
      <c r="DI61" s="77"/>
      <c r="DJ61" s="77"/>
      <c r="DK61" s="77"/>
      <c r="DL61" s="77"/>
      <c r="DM61" s="77"/>
      <c r="DN61" s="77"/>
      <c r="DO61" s="77"/>
      <c r="DP61" s="77"/>
      <c r="DQ61" s="77"/>
      <c r="DR61" s="77"/>
      <c r="DS61" s="77"/>
      <c r="DT61" s="77"/>
      <c r="DU61" s="77"/>
      <c r="DV61" s="77"/>
      <c r="DW61" s="77"/>
      <c r="DX61" s="77"/>
      <c r="DY61" s="77"/>
      <c r="DZ61" s="77"/>
      <c r="EA61" s="77"/>
      <c r="EB61" s="77"/>
      <c r="EC61" s="77"/>
      <c r="ED61" s="77"/>
      <c r="EE61" s="77"/>
      <c r="EF61" s="77"/>
      <c r="EG61" s="77"/>
      <c r="EH61" s="77"/>
      <c r="EI61" s="77"/>
      <c r="EJ61" s="77"/>
      <c r="EK61" s="77"/>
      <c r="EL61" s="77"/>
      <c r="EM61" s="77"/>
      <c r="EN61" s="77"/>
      <c r="EO61" s="77"/>
      <c r="EP61" s="77"/>
      <c r="EQ61" s="77"/>
      <c r="ER61" s="77"/>
      <c r="ES61" s="77"/>
      <c r="ET61" s="77"/>
      <c r="EU61" s="77"/>
      <c r="EV61" s="77"/>
      <c r="EW61" s="77"/>
      <c r="EX61" s="77"/>
      <c r="EY61" s="77"/>
      <c r="EZ61" s="77"/>
      <c r="FA61" s="77"/>
      <c r="FB61" s="77"/>
      <c r="FC61" s="77"/>
      <c r="FD61" s="77"/>
      <c r="FE61" s="77"/>
      <c r="FF61" s="77"/>
      <c r="FG61" s="77"/>
      <c r="FH61" s="77"/>
      <c r="FI61" s="77"/>
      <c r="FJ61" s="77"/>
      <c r="FK61" s="77"/>
      <c r="FL61" s="77"/>
      <c r="FM61" s="77"/>
      <c r="FN61" s="77"/>
      <c r="FO61" s="77"/>
      <c r="FP61" s="77"/>
      <c r="FQ61" s="77"/>
      <c r="FR61" s="77"/>
      <c r="FS61" s="77"/>
      <c r="FT61" s="77"/>
      <c r="FU61" s="77"/>
      <c r="FV61" s="77"/>
      <c r="FW61" s="77"/>
      <c r="FX61" s="77"/>
      <c r="FY61" s="77"/>
      <c r="FZ61" s="77"/>
      <c r="GA61" s="77"/>
      <c r="GB61" s="77"/>
      <c r="GC61" s="77"/>
      <c r="GD61" s="77"/>
      <c r="GE61" s="77"/>
      <c r="GF61" s="77"/>
      <c r="GG61" s="77"/>
      <c r="GH61" s="77"/>
      <c r="GI61" s="77"/>
      <c r="GJ61" s="77"/>
      <c r="GK61" s="77"/>
      <c r="GL61" s="78"/>
      <c r="GM61" s="78"/>
      <c r="GN61" s="77"/>
      <c r="GO61" s="77"/>
      <c r="GP61" s="77"/>
      <c r="GQ61" s="77"/>
      <c r="GR61" s="79"/>
      <c r="GS61" s="77"/>
      <c r="GT61" s="79"/>
    </row>
    <row r="62" spans="2:202" ht="12.75">
      <c r="B62" s="163"/>
      <c r="C62" s="190">
        <f t="shared" si="5"/>
        <v>54</v>
      </c>
      <c r="D62" s="191" t="s">
        <v>1318</v>
      </c>
      <c r="E62" s="192" t="s">
        <v>1331</v>
      </c>
      <c r="F62" s="193">
        <f t="shared" si="4"/>
        <v>27</v>
      </c>
      <c r="G62" s="194">
        <v>40155</v>
      </c>
      <c r="H62" s="194">
        <v>40182</v>
      </c>
      <c r="I62" s="195">
        <v>0.03</v>
      </c>
      <c r="J62" s="196">
        <f t="shared" si="9"/>
        <v>29</v>
      </c>
      <c r="K62" s="383">
        <f>+SUMPRODUCT($I$62:$I$64,L62:L64)</f>
        <v>0.09</v>
      </c>
      <c r="L62" s="197">
        <f t="shared" si="7"/>
        <v>1</v>
      </c>
      <c r="M62" s="198">
        <f t="shared" si="1"/>
        <v>0.03</v>
      </c>
      <c r="N62" s="383">
        <f>+SUMPRODUCT($I$62:$I$64,P62:P64)</f>
        <v>8.6699999999999999E-2</v>
      </c>
      <c r="O62" s="383">
        <f>+N62-K62</f>
        <v>-3.2999999999999974E-3</v>
      </c>
      <c r="P62" s="199">
        <v>1</v>
      </c>
      <c r="Q62" s="195">
        <f t="shared" si="2"/>
        <v>0.35</v>
      </c>
      <c r="R62" s="200">
        <f t="shared" si="3"/>
        <v>0</v>
      </c>
      <c r="S62" s="164"/>
      <c r="T62" s="76"/>
      <c r="U62" s="77"/>
      <c r="V62" s="77"/>
      <c r="W62" s="77"/>
      <c r="X62" s="77"/>
      <c r="Y62" s="77"/>
      <c r="Z62" s="77"/>
      <c r="AA62" s="77"/>
      <c r="AB62" s="77"/>
      <c r="AC62" s="77"/>
      <c r="AD62" s="77"/>
      <c r="AE62" s="77"/>
      <c r="AF62" s="77"/>
      <c r="AG62" s="77"/>
      <c r="AH62" s="77"/>
      <c r="AI62" s="77"/>
      <c r="AJ62" s="77"/>
      <c r="AK62" s="77"/>
      <c r="AL62" s="77"/>
      <c r="AM62" s="77"/>
      <c r="AN62" s="77"/>
      <c r="AO62" s="77"/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  <c r="BH62" s="77"/>
      <c r="BI62" s="77"/>
      <c r="BJ62" s="77"/>
      <c r="BK62" s="77"/>
      <c r="BL62" s="77"/>
      <c r="BM62" s="77"/>
      <c r="BN62" s="77"/>
      <c r="BO62" s="77"/>
      <c r="BP62" s="77"/>
      <c r="BQ62" s="77"/>
      <c r="BR62" s="77"/>
      <c r="BS62" s="77"/>
      <c r="BT62" s="77"/>
      <c r="BU62" s="77"/>
      <c r="BV62" s="77"/>
      <c r="BW62" s="77"/>
      <c r="BX62" s="77"/>
      <c r="BY62" s="77"/>
      <c r="BZ62" s="77"/>
      <c r="CA62" s="77"/>
      <c r="CB62" s="77"/>
      <c r="CC62" s="77"/>
      <c r="CD62" s="77"/>
      <c r="CE62" s="77"/>
      <c r="CF62" s="77"/>
      <c r="CG62" s="77"/>
      <c r="CH62" s="77"/>
      <c r="CI62" s="77"/>
      <c r="CJ62" s="77"/>
      <c r="CK62" s="77"/>
      <c r="CL62" s="77"/>
      <c r="CM62" s="77"/>
      <c r="CN62" s="77"/>
      <c r="CO62" s="77"/>
      <c r="CP62" s="77"/>
      <c r="CQ62" s="77"/>
      <c r="CR62" s="77"/>
      <c r="CS62" s="77"/>
      <c r="CT62" s="77"/>
      <c r="CU62" s="77"/>
      <c r="CV62" s="77"/>
      <c r="CW62" s="77"/>
      <c r="CX62" s="77"/>
      <c r="CY62" s="77"/>
      <c r="CZ62" s="77"/>
      <c r="DA62" s="77"/>
      <c r="DB62" s="77"/>
      <c r="DC62" s="77"/>
      <c r="DD62" s="77"/>
      <c r="DE62" s="77"/>
      <c r="DF62" s="77"/>
      <c r="DG62" s="77"/>
      <c r="DH62" s="77"/>
      <c r="DI62" s="77"/>
      <c r="DJ62" s="77"/>
      <c r="DK62" s="77"/>
      <c r="DL62" s="77"/>
      <c r="DM62" s="77"/>
      <c r="DN62" s="77"/>
      <c r="DO62" s="77"/>
      <c r="DP62" s="77"/>
      <c r="DQ62" s="77"/>
      <c r="DR62" s="77"/>
      <c r="DS62" s="77"/>
      <c r="DT62" s="77"/>
      <c r="DU62" s="77"/>
      <c r="DV62" s="77"/>
      <c r="DW62" s="77"/>
      <c r="DX62" s="77"/>
      <c r="DY62" s="77"/>
      <c r="DZ62" s="77"/>
      <c r="EA62" s="77"/>
      <c r="EB62" s="77"/>
      <c r="EC62" s="77"/>
      <c r="ED62" s="77"/>
      <c r="EE62" s="77"/>
      <c r="EF62" s="77"/>
      <c r="EG62" s="77"/>
      <c r="EH62" s="77"/>
      <c r="EI62" s="77"/>
      <c r="EJ62" s="77"/>
      <c r="EK62" s="77"/>
      <c r="EL62" s="77"/>
      <c r="EM62" s="77"/>
      <c r="EN62" s="77"/>
      <c r="EO62" s="77"/>
      <c r="EP62" s="77"/>
      <c r="EQ62" s="77"/>
      <c r="ER62" s="77"/>
      <c r="ES62" s="77"/>
      <c r="ET62" s="77"/>
      <c r="EU62" s="77"/>
      <c r="EV62" s="77"/>
      <c r="EW62" s="77"/>
      <c r="EX62" s="77"/>
      <c r="EY62" s="77"/>
      <c r="EZ62" s="77"/>
      <c r="FA62" s="77"/>
      <c r="FB62" s="77"/>
      <c r="FC62" s="77"/>
      <c r="FD62" s="77"/>
      <c r="FE62" s="77"/>
      <c r="FF62" s="77"/>
      <c r="FG62" s="77"/>
      <c r="FH62" s="77"/>
      <c r="FI62" s="77"/>
      <c r="FJ62" s="77"/>
      <c r="FK62" s="77"/>
      <c r="FL62" s="77"/>
      <c r="FM62" s="77"/>
      <c r="FN62" s="77"/>
      <c r="FO62" s="77"/>
      <c r="FP62" s="77"/>
      <c r="FQ62" s="77"/>
      <c r="FR62" s="77"/>
      <c r="FS62" s="77"/>
      <c r="FT62" s="77"/>
      <c r="FU62" s="77"/>
      <c r="FV62" s="77"/>
      <c r="FW62" s="77"/>
      <c r="FX62" s="77"/>
      <c r="FY62" s="77"/>
      <c r="FZ62" s="77"/>
      <c r="GA62" s="77"/>
      <c r="GB62" s="77"/>
      <c r="GC62" s="77"/>
      <c r="GD62" s="77"/>
      <c r="GE62" s="77"/>
      <c r="GF62" s="77"/>
      <c r="GG62" s="77"/>
      <c r="GH62" s="77"/>
      <c r="GI62" s="77"/>
      <c r="GJ62" s="77"/>
      <c r="GK62" s="77"/>
      <c r="GL62" s="78"/>
      <c r="GM62" s="78"/>
      <c r="GN62" s="77"/>
      <c r="GO62" s="77"/>
      <c r="GP62" s="77"/>
      <c r="GQ62" s="77"/>
      <c r="GR62" s="79"/>
      <c r="GS62" s="77"/>
      <c r="GT62" s="79"/>
    </row>
    <row r="63" spans="2:202" ht="12.75">
      <c r="B63" s="163"/>
      <c r="C63" s="190">
        <f t="shared" si="5"/>
        <v>55</v>
      </c>
      <c r="D63" s="191" t="s">
        <v>1319</v>
      </c>
      <c r="E63" s="192" t="s">
        <v>1331</v>
      </c>
      <c r="F63" s="193">
        <f t="shared" si="4"/>
        <v>27</v>
      </c>
      <c r="G63" s="194">
        <v>40155</v>
      </c>
      <c r="H63" s="194">
        <v>40182</v>
      </c>
      <c r="I63" s="195">
        <v>0.03</v>
      </c>
      <c r="J63" s="196">
        <f t="shared" si="9"/>
        <v>29</v>
      </c>
      <c r="K63" s="384"/>
      <c r="L63" s="197">
        <f t="shared" si="7"/>
        <v>1</v>
      </c>
      <c r="M63" s="198">
        <f t="shared" si="1"/>
        <v>0.03</v>
      </c>
      <c r="N63" s="384"/>
      <c r="O63" s="384"/>
      <c r="P63" s="199">
        <v>0.95000000000000007</v>
      </c>
      <c r="Q63" s="195">
        <f t="shared" si="2"/>
        <v>0.33250000000000002</v>
      </c>
      <c r="R63" s="200">
        <f t="shared" si="3"/>
        <v>-4.9999999999999933E-2</v>
      </c>
      <c r="S63" s="164"/>
      <c r="T63" s="76"/>
      <c r="U63" s="77"/>
      <c r="V63" s="77"/>
      <c r="W63" s="77"/>
      <c r="X63" s="77"/>
      <c r="Y63" s="77"/>
      <c r="Z63" s="77"/>
      <c r="AA63" s="77"/>
      <c r="AB63" s="77"/>
      <c r="AC63" s="77"/>
      <c r="AD63" s="145" t="s">
        <v>1299</v>
      </c>
      <c r="AE63" s="77"/>
      <c r="AF63" s="77"/>
      <c r="AG63" s="145" t="s">
        <v>1300</v>
      </c>
      <c r="AH63" s="77"/>
      <c r="AI63" s="77"/>
      <c r="AJ63" s="201" t="s">
        <v>1301</v>
      </c>
      <c r="AK63" s="77"/>
      <c r="AL63" s="77"/>
      <c r="AM63" s="77"/>
      <c r="AN63" s="77"/>
      <c r="AO63" s="77"/>
      <c r="AP63" s="77"/>
      <c r="AQ63" s="77"/>
      <c r="AR63" s="299"/>
      <c r="AS63" s="77"/>
      <c r="AT63" s="77"/>
      <c r="AU63" s="299"/>
      <c r="AV63" s="77"/>
      <c r="AW63" s="77"/>
      <c r="AX63" s="299"/>
      <c r="AY63" s="77"/>
      <c r="AZ63" s="77"/>
      <c r="BA63" s="77"/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77"/>
      <c r="BM63" s="77"/>
      <c r="BN63" s="77"/>
      <c r="BO63" s="77"/>
      <c r="BP63" s="77"/>
      <c r="BQ63" s="77"/>
      <c r="BR63" s="77"/>
      <c r="BS63" s="77"/>
      <c r="BT63" s="77"/>
      <c r="BU63" s="77"/>
      <c r="BV63" s="77"/>
      <c r="BW63" s="77"/>
      <c r="BX63" s="77"/>
      <c r="BY63" s="77"/>
      <c r="BZ63" s="77"/>
      <c r="CA63" s="77"/>
      <c r="CB63" s="77"/>
      <c r="CC63" s="77"/>
      <c r="CD63" s="77"/>
      <c r="CE63" s="77"/>
      <c r="CF63" s="77"/>
      <c r="CG63" s="77"/>
      <c r="CH63" s="77"/>
      <c r="CI63" s="77"/>
      <c r="CJ63" s="77"/>
      <c r="CK63" s="77"/>
      <c r="CL63" s="77"/>
      <c r="CM63" s="77"/>
      <c r="CN63" s="77"/>
      <c r="CO63" s="77"/>
      <c r="CP63" s="77"/>
      <c r="CQ63" s="77"/>
      <c r="CR63" s="77"/>
      <c r="CS63" s="77"/>
      <c r="CT63" s="77"/>
      <c r="CU63" s="77"/>
      <c r="CV63" s="77"/>
      <c r="CW63" s="77"/>
      <c r="CX63" s="77"/>
      <c r="CY63" s="77"/>
      <c r="CZ63" s="77"/>
      <c r="DA63" s="77"/>
      <c r="DB63" s="77"/>
      <c r="DC63" s="77"/>
      <c r="DD63" s="77"/>
      <c r="DE63" s="77"/>
      <c r="DF63" s="77"/>
      <c r="DG63" s="77"/>
      <c r="DH63" s="77"/>
      <c r="DI63" s="77"/>
      <c r="DJ63" s="77"/>
      <c r="DK63" s="77"/>
      <c r="DL63" s="77"/>
      <c r="DM63" s="77"/>
      <c r="DN63" s="77"/>
      <c r="DO63" s="77"/>
      <c r="DP63" s="77"/>
      <c r="DQ63" s="77"/>
      <c r="DR63" s="77"/>
      <c r="DS63" s="77"/>
      <c r="DT63" s="77"/>
      <c r="DU63" s="77"/>
      <c r="DV63" s="77"/>
      <c r="DW63" s="77"/>
      <c r="DX63" s="77"/>
      <c r="DY63" s="77"/>
      <c r="DZ63" s="77"/>
      <c r="EA63" s="77"/>
      <c r="EB63" s="77"/>
      <c r="EC63" s="77"/>
      <c r="ED63" s="77"/>
      <c r="EE63" s="77"/>
      <c r="EF63" s="77"/>
      <c r="EG63" s="77"/>
      <c r="EH63" s="77"/>
      <c r="EI63" s="77"/>
      <c r="EJ63" s="77"/>
      <c r="EK63" s="77"/>
      <c r="EL63" s="77"/>
      <c r="EM63" s="77"/>
      <c r="EN63" s="77"/>
      <c r="EO63" s="77"/>
      <c r="EP63" s="77"/>
      <c r="EQ63" s="77"/>
      <c r="ER63" s="77"/>
      <c r="ES63" s="77"/>
      <c r="ET63" s="77"/>
      <c r="EU63" s="77"/>
      <c r="EV63" s="77"/>
      <c r="EW63" s="77"/>
      <c r="EX63" s="77"/>
      <c r="EY63" s="77"/>
      <c r="EZ63" s="77"/>
      <c r="FA63" s="77"/>
      <c r="FB63" s="77"/>
      <c r="FC63" s="77"/>
      <c r="FD63" s="77"/>
      <c r="FE63" s="77"/>
      <c r="FF63" s="77"/>
      <c r="FG63" s="77"/>
      <c r="FH63" s="77"/>
      <c r="FI63" s="77"/>
      <c r="FJ63" s="77"/>
      <c r="FK63" s="77"/>
      <c r="FL63" s="77"/>
      <c r="FM63" s="77"/>
      <c r="FN63" s="77"/>
      <c r="FO63" s="77"/>
      <c r="FP63" s="77"/>
      <c r="FQ63" s="77"/>
      <c r="FR63" s="77"/>
      <c r="FS63" s="77"/>
      <c r="FT63" s="77"/>
      <c r="FU63" s="77"/>
      <c r="FV63" s="77"/>
      <c r="FW63" s="77"/>
      <c r="FX63" s="77"/>
      <c r="FY63" s="77"/>
      <c r="FZ63" s="77"/>
      <c r="GA63" s="77"/>
      <c r="GB63" s="77"/>
      <c r="GC63" s="77"/>
      <c r="GD63" s="77"/>
      <c r="GE63" s="77"/>
      <c r="GF63" s="77"/>
      <c r="GG63" s="77"/>
      <c r="GH63" s="77"/>
      <c r="GI63" s="77"/>
      <c r="GJ63" s="77"/>
      <c r="GK63" s="77"/>
      <c r="GL63" s="78"/>
      <c r="GM63" s="78"/>
      <c r="GN63" s="77"/>
      <c r="GO63" s="77"/>
      <c r="GP63" s="77"/>
      <c r="GQ63" s="77"/>
      <c r="GR63" s="79"/>
      <c r="GS63" s="77"/>
      <c r="GT63" s="79"/>
    </row>
    <row r="64" spans="2:202" ht="13.5" thickBot="1">
      <c r="B64" s="163"/>
      <c r="C64" s="202">
        <f t="shared" si="5"/>
        <v>56</v>
      </c>
      <c r="D64" s="203" t="s">
        <v>1320</v>
      </c>
      <c r="E64" s="204" t="s">
        <v>1331</v>
      </c>
      <c r="F64" s="205">
        <f t="shared" si="4"/>
        <v>27</v>
      </c>
      <c r="G64" s="206">
        <v>40155</v>
      </c>
      <c r="H64" s="206">
        <v>40182</v>
      </c>
      <c r="I64" s="207">
        <v>0.03</v>
      </c>
      <c r="J64" s="208">
        <f t="shared" si="9"/>
        <v>29</v>
      </c>
      <c r="K64" s="385"/>
      <c r="L64" s="209">
        <f t="shared" si="7"/>
        <v>1</v>
      </c>
      <c r="M64" s="210">
        <f t="shared" si="1"/>
        <v>0.03</v>
      </c>
      <c r="N64" s="385"/>
      <c r="O64" s="385"/>
      <c r="P64" s="211">
        <v>0.94000000000000006</v>
      </c>
      <c r="Q64" s="207">
        <f t="shared" si="2"/>
        <v>0.32900000000000001</v>
      </c>
      <c r="R64" s="212">
        <f t="shared" si="3"/>
        <v>-5.9999999999999942E-2</v>
      </c>
      <c r="S64" s="164"/>
      <c r="T64" s="76"/>
      <c r="U64" s="77"/>
      <c r="V64" s="77"/>
      <c r="W64" s="77"/>
      <c r="X64" s="77"/>
      <c r="Y64" s="77"/>
      <c r="Z64" s="77"/>
      <c r="AA64" s="77"/>
      <c r="AB64" s="77"/>
      <c r="AC64" s="77"/>
      <c r="AD64" s="77"/>
      <c r="AE64" s="77"/>
      <c r="AF64" s="77"/>
      <c r="AG64" s="77"/>
      <c r="AH64" s="77"/>
      <c r="AI64" s="77"/>
      <c r="AJ64" s="77"/>
      <c r="AK64" s="77"/>
      <c r="AL64" s="77"/>
      <c r="AM64" s="299"/>
      <c r="AN64" s="299"/>
      <c r="AO64" s="299"/>
      <c r="AP64" s="77"/>
      <c r="AQ64" s="77"/>
      <c r="AR64" s="77"/>
      <c r="AS64" s="77"/>
      <c r="AT64" s="77"/>
      <c r="AU64" s="77"/>
      <c r="AV64" s="77"/>
      <c r="AW64" s="77"/>
      <c r="AX64" s="77"/>
      <c r="AY64" s="77"/>
      <c r="AZ64" s="77"/>
      <c r="BA64" s="299"/>
      <c r="BB64" s="299"/>
      <c r="BC64" s="299"/>
      <c r="BD64" s="77"/>
      <c r="BE64" s="77"/>
      <c r="BF64" s="77"/>
      <c r="BG64" s="77"/>
      <c r="BH64" s="77"/>
      <c r="BI64" s="77"/>
      <c r="BJ64" s="77"/>
      <c r="BK64" s="77"/>
      <c r="BL64" s="77"/>
      <c r="BM64" s="77"/>
      <c r="BN64" s="77"/>
      <c r="BO64" s="299"/>
      <c r="BP64" s="299"/>
      <c r="BQ64" s="299"/>
      <c r="BR64" s="77"/>
      <c r="BS64" s="77"/>
      <c r="BT64" s="77"/>
      <c r="BU64" s="77"/>
      <c r="BV64" s="77"/>
      <c r="BW64" s="77"/>
      <c r="BX64" s="77"/>
      <c r="BY64" s="77"/>
      <c r="BZ64" s="77"/>
      <c r="CA64" s="77"/>
      <c r="CB64" s="77"/>
      <c r="CC64" s="299"/>
      <c r="CD64" s="299"/>
      <c r="CE64" s="299"/>
      <c r="CF64" s="77"/>
      <c r="CG64" s="77"/>
      <c r="CH64" s="77"/>
      <c r="CI64" s="77"/>
      <c r="CJ64" s="77"/>
      <c r="CK64" s="77"/>
      <c r="CL64" s="77"/>
      <c r="CM64" s="77"/>
      <c r="CN64" s="77"/>
      <c r="CO64" s="77"/>
      <c r="CP64" s="77"/>
      <c r="CQ64" s="299"/>
      <c r="CR64" s="299"/>
      <c r="CS64" s="299"/>
      <c r="CT64" s="77"/>
      <c r="CU64" s="77"/>
      <c r="CV64" s="77"/>
      <c r="CW64" s="77"/>
      <c r="CX64" s="77"/>
      <c r="CY64" s="77"/>
      <c r="CZ64" s="77"/>
      <c r="DA64" s="77"/>
      <c r="DB64" s="77"/>
      <c r="DC64" s="77"/>
      <c r="DD64" s="77"/>
      <c r="DE64" s="299"/>
      <c r="DF64" s="299"/>
      <c r="DG64" s="299"/>
      <c r="DH64" s="77"/>
      <c r="DI64" s="77"/>
      <c r="DJ64" s="77"/>
      <c r="DK64" s="77"/>
      <c r="DL64" s="77"/>
      <c r="DM64" s="77"/>
      <c r="DN64" s="77"/>
      <c r="DO64" s="77"/>
      <c r="DP64" s="77"/>
      <c r="DQ64" s="77"/>
      <c r="DR64" s="77"/>
      <c r="DS64" s="299"/>
      <c r="DT64" s="299"/>
      <c r="DU64" s="299"/>
      <c r="DV64" s="77"/>
      <c r="DW64" s="77"/>
      <c r="DX64" s="77"/>
      <c r="DY64" s="77"/>
      <c r="DZ64" s="77"/>
      <c r="EA64" s="77"/>
      <c r="EB64" s="77"/>
      <c r="EC64" s="77"/>
      <c r="ED64" s="77"/>
      <c r="EE64" s="77"/>
      <c r="EF64" s="77"/>
      <c r="EG64" s="299"/>
      <c r="EH64" s="299"/>
      <c r="EI64" s="299"/>
      <c r="EJ64" s="77"/>
      <c r="EK64" s="77"/>
      <c r="EL64" s="77"/>
      <c r="EM64" s="77"/>
      <c r="EN64" s="77"/>
      <c r="EO64" s="77"/>
      <c r="EP64" s="77"/>
      <c r="EQ64" s="77"/>
      <c r="ER64" s="77"/>
      <c r="ES64" s="77"/>
      <c r="ET64" s="77"/>
      <c r="EU64" s="299"/>
      <c r="EV64" s="299"/>
      <c r="EW64" s="299"/>
      <c r="EX64" s="77"/>
      <c r="EY64" s="77"/>
      <c r="EZ64" s="77"/>
      <c r="FA64" s="77"/>
      <c r="FB64" s="77"/>
      <c r="FC64" s="77"/>
      <c r="FD64" s="77"/>
      <c r="FE64" s="77"/>
      <c r="FF64" s="77"/>
      <c r="FG64" s="77"/>
      <c r="FH64" s="77"/>
      <c r="FI64" s="299"/>
      <c r="FJ64" s="299"/>
      <c r="FK64" s="299"/>
      <c r="FL64" s="77"/>
      <c r="FM64" s="77"/>
      <c r="FN64" s="77"/>
      <c r="FO64" s="77"/>
      <c r="FP64" s="77"/>
      <c r="FQ64" s="77"/>
      <c r="FR64" s="77"/>
      <c r="FS64" s="77"/>
      <c r="FT64" s="77"/>
      <c r="FU64" s="77"/>
      <c r="FV64" s="77"/>
      <c r="FW64" s="299"/>
      <c r="FX64" s="299"/>
      <c r="FY64" s="299"/>
      <c r="FZ64" s="77"/>
      <c r="GA64" s="77"/>
      <c r="GB64" s="77"/>
      <c r="GC64" s="77"/>
      <c r="GD64" s="77"/>
      <c r="GE64" s="77"/>
      <c r="GF64" s="77"/>
      <c r="GG64" s="77"/>
      <c r="GH64" s="77"/>
      <c r="GI64" s="77"/>
      <c r="GJ64" s="77"/>
      <c r="GK64" s="77"/>
      <c r="GL64" s="78"/>
      <c r="GM64" s="78"/>
      <c r="GN64" s="299"/>
      <c r="GO64" s="299"/>
      <c r="GP64" s="299"/>
      <c r="GQ64" s="77"/>
      <c r="GR64" s="79"/>
      <c r="GS64" s="77"/>
      <c r="GT64" s="79"/>
    </row>
    <row r="65" spans="2:202" ht="12.75">
      <c r="B65" s="163"/>
      <c r="S65" s="164"/>
      <c r="T65" s="76"/>
      <c r="U65" s="77"/>
      <c r="V65" s="77"/>
      <c r="W65" s="77"/>
      <c r="X65" s="77"/>
      <c r="Y65" s="77"/>
      <c r="Z65" s="77"/>
      <c r="AA65" s="77"/>
      <c r="AB65" s="77"/>
      <c r="AC65" s="77"/>
      <c r="AD65" s="77"/>
      <c r="AE65" s="77"/>
      <c r="AF65" s="77"/>
      <c r="AG65" s="77"/>
      <c r="AH65" s="77"/>
      <c r="AI65" s="77"/>
      <c r="AJ65" s="77"/>
      <c r="AK65" s="77"/>
      <c r="AL65" s="77"/>
      <c r="AM65" s="299"/>
      <c r="AN65" s="299"/>
      <c r="AO65" s="299"/>
      <c r="AP65" s="77"/>
      <c r="AQ65" s="77"/>
      <c r="AR65" s="77"/>
      <c r="AS65" s="77"/>
      <c r="AT65" s="77"/>
      <c r="AU65" s="77"/>
      <c r="AV65" s="77"/>
      <c r="AW65" s="77"/>
      <c r="AX65" s="77"/>
      <c r="AY65" s="77"/>
      <c r="AZ65" s="77"/>
      <c r="BA65" s="299"/>
      <c r="BB65" s="299"/>
      <c r="BC65" s="299"/>
      <c r="BD65" s="77"/>
      <c r="BE65" s="77"/>
      <c r="BF65" s="77"/>
      <c r="BG65" s="77"/>
      <c r="BH65" s="77"/>
      <c r="BI65" s="77"/>
      <c r="BJ65" s="77"/>
      <c r="BK65" s="77"/>
      <c r="BL65" s="77"/>
      <c r="BM65" s="77"/>
      <c r="BN65" s="77"/>
      <c r="BO65" s="299"/>
      <c r="BP65" s="299"/>
      <c r="BQ65" s="299"/>
      <c r="BR65" s="77"/>
      <c r="BS65" s="77"/>
      <c r="BT65" s="77"/>
      <c r="BU65" s="77"/>
      <c r="BV65" s="77"/>
      <c r="BW65" s="77"/>
      <c r="BX65" s="77"/>
      <c r="BY65" s="77"/>
      <c r="BZ65" s="77"/>
      <c r="CA65" s="77"/>
      <c r="CB65" s="77"/>
      <c r="CC65" s="299"/>
      <c r="CD65" s="299"/>
      <c r="CE65" s="299"/>
      <c r="CF65" s="77"/>
      <c r="CG65" s="77"/>
      <c r="CH65" s="77"/>
      <c r="CI65" s="77"/>
      <c r="CJ65" s="77"/>
      <c r="CK65" s="77"/>
      <c r="CL65" s="77"/>
      <c r="CM65" s="77"/>
      <c r="CN65" s="77"/>
      <c r="CO65" s="77"/>
      <c r="CP65" s="77"/>
      <c r="CQ65" s="299"/>
      <c r="CR65" s="299"/>
      <c r="CS65" s="299"/>
      <c r="CT65" s="77"/>
      <c r="CU65" s="77"/>
      <c r="CV65" s="77"/>
      <c r="CW65" s="77"/>
      <c r="CX65" s="77"/>
      <c r="CY65" s="77"/>
      <c r="CZ65" s="77"/>
      <c r="DA65" s="77"/>
      <c r="DB65" s="77"/>
      <c r="DC65" s="77"/>
      <c r="DD65" s="77"/>
      <c r="DE65" s="299"/>
      <c r="DF65" s="299"/>
      <c r="DG65" s="299"/>
      <c r="DH65" s="77"/>
      <c r="DI65" s="77"/>
      <c r="DJ65" s="77"/>
      <c r="DK65" s="77"/>
      <c r="DL65" s="77"/>
      <c r="DM65" s="77"/>
      <c r="DN65" s="77"/>
      <c r="DO65" s="77"/>
      <c r="DP65" s="77"/>
      <c r="DQ65" s="77"/>
      <c r="DR65" s="77"/>
      <c r="DS65" s="299"/>
      <c r="DT65" s="299"/>
      <c r="DU65" s="299"/>
      <c r="DV65" s="77"/>
      <c r="DW65" s="77"/>
      <c r="DX65" s="77"/>
      <c r="DY65" s="77"/>
      <c r="DZ65" s="77"/>
      <c r="EA65" s="77"/>
      <c r="EB65" s="77"/>
      <c r="EC65" s="77"/>
      <c r="ED65" s="77"/>
      <c r="EE65" s="77"/>
      <c r="EF65" s="77"/>
      <c r="EG65" s="299"/>
      <c r="EH65" s="299"/>
      <c r="EI65" s="299"/>
      <c r="EJ65" s="77"/>
      <c r="EK65" s="77"/>
      <c r="EL65" s="77"/>
      <c r="EM65" s="77"/>
      <c r="EN65" s="77"/>
      <c r="EO65" s="77"/>
      <c r="EP65" s="77"/>
      <c r="EQ65" s="77"/>
      <c r="ER65" s="77"/>
      <c r="ES65" s="77"/>
      <c r="ET65" s="77"/>
      <c r="EU65" s="299"/>
      <c r="EV65" s="299"/>
      <c r="EW65" s="299"/>
      <c r="EX65" s="77"/>
      <c r="EY65" s="77"/>
      <c r="EZ65" s="77"/>
      <c r="FA65" s="77"/>
      <c r="FB65" s="77"/>
      <c r="FC65" s="77"/>
      <c r="FD65" s="77"/>
      <c r="FE65" s="77"/>
      <c r="FF65" s="77"/>
      <c r="FG65" s="77"/>
      <c r="FH65" s="77"/>
      <c r="FI65" s="299"/>
      <c r="FJ65" s="299"/>
      <c r="FK65" s="299"/>
      <c r="FL65" s="77"/>
      <c r="FM65" s="77"/>
      <c r="FN65" s="77"/>
      <c r="FO65" s="77"/>
      <c r="FP65" s="77"/>
      <c r="FQ65" s="77"/>
      <c r="FR65" s="77"/>
      <c r="FS65" s="77"/>
      <c r="FT65" s="77"/>
      <c r="FU65" s="77"/>
      <c r="FV65" s="77"/>
      <c r="FW65" s="299"/>
      <c r="FX65" s="299"/>
      <c r="FY65" s="299"/>
      <c r="FZ65" s="77"/>
      <c r="GA65" s="77"/>
      <c r="GB65" s="77"/>
      <c r="GC65" s="77"/>
      <c r="GD65" s="77"/>
      <c r="GE65" s="77"/>
      <c r="GF65" s="77"/>
      <c r="GG65" s="77"/>
      <c r="GH65" s="77"/>
      <c r="GI65" s="77"/>
      <c r="GJ65" s="77"/>
      <c r="GK65" s="77"/>
      <c r="GL65" s="78"/>
      <c r="GM65" s="78"/>
      <c r="GN65" s="299"/>
      <c r="GO65" s="299"/>
      <c r="GP65" s="299"/>
      <c r="GQ65" s="77"/>
      <c r="GR65" s="79"/>
      <c r="GS65" s="77"/>
      <c r="GT65" s="79"/>
    </row>
    <row r="66" spans="2:202" ht="20.25" customHeight="1">
      <c r="B66" s="163"/>
      <c r="E66" s="337" t="s">
        <v>1332</v>
      </c>
      <c r="F66" s="338"/>
      <c r="G66" s="338"/>
      <c r="H66" s="338"/>
      <c r="I66" s="338"/>
      <c r="J66" s="338"/>
      <c r="K66" s="338"/>
      <c r="L66" s="338"/>
      <c r="M66" s="338"/>
      <c r="N66" s="338"/>
      <c r="O66" s="338"/>
      <c r="P66" s="338"/>
      <c r="Q66" s="339"/>
      <c r="S66" s="164"/>
      <c r="T66" s="76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299"/>
      <c r="AN66" s="299"/>
      <c r="AO66" s="299"/>
      <c r="AP66" s="77"/>
      <c r="AQ66" s="77"/>
      <c r="AR66" s="299"/>
      <c r="AS66" s="77"/>
      <c r="AT66" s="77"/>
      <c r="AU66" s="299"/>
      <c r="AV66" s="77"/>
      <c r="AW66" s="77"/>
      <c r="AX66" s="299"/>
      <c r="AY66" s="77"/>
      <c r="AZ66" s="77"/>
      <c r="BA66" s="299"/>
      <c r="BB66" s="299"/>
      <c r="BC66" s="299"/>
      <c r="BD66" s="77"/>
      <c r="BE66" s="77"/>
      <c r="BF66" s="77"/>
      <c r="BG66" s="77"/>
      <c r="BH66" s="77"/>
      <c r="BI66" s="77"/>
      <c r="BJ66" s="77"/>
      <c r="BK66" s="77"/>
      <c r="BL66" s="77"/>
      <c r="BM66" s="77"/>
      <c r="BN66" s="77"/>
      <c r="BO66" s="299"/>
      <c r="BP66" s="299"/>
      <c r="BQ66" s="299"/>
      <c r="BR66" s="77"/>
      <c r="BS66" s="77"/>
      <c r="BT66" s="77"/>
      <c r="BU66" s="77"/>
      <c r="BV66" s="77"/>
      <c r="BW66" s="77"/>
      <c r="BX66" s="77"/>
      <c r="BY66" s="77"/>
      <c r="BZ66" s="77"/>
      <c r="CA66" s="77"/>
      <c r="CB66" s="77"/>
      <c r="CC66" s="299"/>
      <c r="CD66" s="299"/>
      <c r="CE66" s="299"/>
      <c r="CF66" s="77"/>
      <c r="CG66" s="77"/>
      <c r="CH66" s="77"/>
      <c r="CI66" s="77"/>
      <c r="CJ66" s="77"/>
      <c r="CK66" s="77"/>
      <c r="CL66" s="77"/>
      <c r="CM66" s="77"/>
      <c r="CN66" s="77"/>
      <c r="CO66" s="77"/>
      <c r="CP66" s="77"/>
      <c r="CQ66" s="299"/>
      <c r="CR66" s="299"/>
      <c r="CS66" s="299"/>
      <c r="CT66" s="77"/>
      <c r="CU66" s="77"/>
      <c r="CV66" s="77"/>
      <c r="CW66" s="77"/>
      <c r="CX66" s="77"/>
      <c r="CY66" s="77"/>
      <c r="CZ66" s="77"/>
      <c r="DA66" s="77"/>
      <c r="DB66" s="77"/>
      <c r="DC66" s="77"/>
      <c r="DD66" s="77"/>
      <c r="DE66" s="299"/>
      <c r="DF66" s="299"/>
      <c r="DG66" s="299"/>
      <c r="DH66" s="77"/>
      <c r="DI66" s="77"/>
      <c r="DJ66" s="77"/>
      <c r="DK66" s="77"/>
      <c r="DL66" s="77"/>
      <c r="DM66" s="77"/>
      <c r="DN66" s="77"/>
      <c r="DO66" s="77"/>
      <c r="DP66" s="77"/>
      <c r="DQ66" s="77"/>
      <c r="DR66" s="77"/>
      <c r="DS66" s="299"/>
      <c r="DT66" s="299"/>
      <c r="DU66" s="299"/>
      <c r="DV66" s="77"/>
      <c r="DW66" s="77"/>
      <c r="DX66" s="77"/>
      <c r="DY66" s="77"/>
      <c r="DZ66" s="77"/>
      <c r="EA66" s="77"/>
      <c r="EB66" s="77"/>
      <c r="EC66" s="77"/>
      <c r="ED66" s="77"/>
      <c r="EE66" s="77"/>
      <c r="EF66" s="77"/>
      <c r="EG66" s="299"/>
      <c r="EH66" s="299"/>
      <c r="EI66" s="299"/>
      <c r="EJ66" s="77"/>
      <c r="EK66" s="77"/>
      <c r="EL66" s="77"/>
      <c r="EM66" s="77"/>
      <c r="EN66" s="77"/>
      <c r="EO66" s="77"/>
      <c r="EP66" s="77"/>
      <c r="EQ66" s="77"/>
      <c r="ER66" s="77"/>
      <c r="ES66" s="77"/>
      <c r="ET66" s="77"/>
      <c r="EU66" s="299"/>
      <c r="EV66" s="299"/>
      <c r="EW66" s="299"/>
      <c r="EX66" s="77"/>
      <c r="EY66" s="77"/>
      <c r="EZ66" s="77"/>
      <c r="FA66" s="77"/>
      <c r="FB66" s="77"/>
      <c r="FC66" s="77"/>
      <c r="FD66" s="77"/>
      <c r="FE66" s="77"/>
      <c r="FF66" s="77"/>
      <c r="FG66" s="77"/>
      <c r="FH66" s="77"/>
      <c r="FI66" s="299"/>
      <c r="FJ66" s="299"/>
      <c r="FK66" s="299"/>
      <c r="FL66" s="77"/>
      <c r="FM66" s="77"/>
      <c r="FN66" s="77"/>
      <c r="FO66" s="77"/>
      <c r="FP66" s="77"/>
      <c r="FQ66" s="77"/>
      <c r="FR66" s="77"/>
      <c r="FS66" s="77"/>
      <c r="FT66" s="77"/>
      <c r="FU66" s="77"/>
      <c r="FV66" s="77"/>
      <c r="FW66" s="299"/>
      <c r="FX66" s="299"/>
      <c r="FY66" s="299"/>
      <c r="FZ66" s="77"/>
      <c r="GA66" s="77"/>
      <c r="GB66" s="77"/>
      <c r="GC66" s="77"/>
      <c r="GD66" s="77"/>
      <c r="GE66" s="77"/>
      <c r="GF66" s="77"/>
      <c r="GG66" s="77"/>
      <c r="GH66" s="77"/>
      <c r="GI66" s="77"/>
      <c r="GJ66" s="77"/>
      <c r="GK66" s="77"/>
      <c r="GL66" s="78"/>
      <c r="GM66" s="78"/>
      <c r="GN66" s="299"/>
      <c r="GO66" s="299"/>
      <c r="GP66" s="299"/>
      <c r="GQ66" s="77"/>
      <c r="GR66" s="79"/>
      <c r="GS66" s="77"/>
      <c r="GT66" s="79"/>
    </row>
    <row r="67" spans="2:202" ht="12.75">
      <c r="B67" s="163"/>
      <c r="E67" s="340" t="s">
        <v>1226</v>
      </c>
      <c r="F67" s="340"/>
      <c r="G67" s="340"/>
      <c r="H67" s="341" t="s">
        <v>1333</v>
      </c>
      <c r="I67" s="341" t="s">
        <v>1334</v>
      </c>
      <c r="J67" s="340" t="s">
        <v>1335</v>
      </c>
      <c r="K67" s="343" t="s">
        <v>1336</v>
      </c>
      <c r="L67" s="343" t="s">
        <v>1337</v>
      </c>
      <c r="M67" s="344" t="s">
        <v>1232</v>
      </c>
      <c r="N67" s="346" t="s">
        <v>1338</v>
      </c>
      <c r="O67" s="347"/>
      <c r="P67" s="346" t="s">
        <v>1339</v>
      </c>
      <c r="Q67" s="347"/>
      <c r="S67" s="164"/>
      <c r="T67" s="76"/>
      <c r="U67" s="77"/>
      <c r="V67" s="77"/>
      <c r="W67" s="77"/>
      <c r="X67" s="77"/>
      <c r="Y67" s="77"/>
      <c r="Z67" s="77"/>
      <c r="AA67" s="77"/>
      <c r="AB67" s="77"/>
      <c r="AC67" s="77"/>
      <c r="AD67" s="78"/>
      <c r="AE67" s="78"/>
      <c r="AF67" s="78"/>
      <c r="AG67" s="78"/>
      <c r="AH67" s="78"/>
      <c r="AI67" s="78"/>
      <c r="AJ67" s="78"/>
      <c r="AK67" s="77"/>
      <c r="AL67" s="77"/>
      <c r="AM67" s="77"/>
      <c r="AN67" s="77"/>
      <c r="AO67" s="77"/>
      <c r="AP67" s="77"/>
      <c r="AQ67" s="77"/>
      <c r="AR67" s="77"/>
      <c r="AS67" s="77"/>
      <c r="AT67" s="77"/>
      <c r="AU67" s="77"/>
      <c r="AV67" s="77"/>
      <c r="AW67" s="77"/>
      <c r="AX67" s="77"/>
      <c r="AY67" s="77"/>
      <c r="AZ67" s="77"/>
      <c r="BA67" s="77"/>
      <c r="BB67" s="77"/>
      <c r="BC67" s="77"/>
      <c r="BD67" s="77"/>
      <c r="BE67" s="77"/>
      <c r="BF67" s="77"/>
      <c r="BG67" s="77"/>
      <c r="BH67" s="77"/>
      <c r="BI67" s="77"/>
      <c r="BJ67" s="77"/>
      <c r="BK67" s="77"/>
      <c r="BL67" s="77"/>
      <c r="BM67" s="77"/>
      <c r="BN67" s="77"/>
      <c r="BO67" s="77"/>
      <c r="BP67" s="77"/>
      <c r="BQ67" s="77"/>
      <c r="BR67" s="77"/>
      <c r="BS67" s="77"/>
      <c r="BT67" s="77"/>
      <c r="BU67" s="77"/>
      <c r="BV67" s="77"/>
      <c r="BW67" s="77"/>
      <c r="BX67" s="77"/>
      <c r="BY67" s="77"/>
      <c r="BZ67" s="77"/>
      <c r="CA67" s="77"/>
      <c r="CB67" s="77"/>
      <c r="CC67" s="77"/>
      <c r="CD67" s="77"/>
      <c r="CE67" s="77"/>
      <c r="CF67" s="77"/>
      <c r="CG67" s="77"/>
      <c r="CH67" s="77"/>
      <c r="CI67" s="77"/>
      <c r="CJ67" s="77"/>
      <c r="CK67" s="77"/>
      <c r="CL67" s="77"/>
      <c r="CM67" s="77"/>
      <c r="CN67" s="77"/>
      <c r="CO67" s="77"/>
      <c r="CP67" s="77"/>
      <c r="CQ67" s="77"/>
      <c r="CR67" s="77"/>
      <c r="CS67" s="77"/>
      <c r="CT67" s="77"/>
      <c r="CU67" s="77"/>
      <c r="CV67" s="77"/>
      <c r="CW67" s="77"/>
      <c r="CX67" s="77"/>
      <c r="CY67" s="77"/>
      <c r="CZ67" s="77"/>
      <c r="DA67" s="77"/>
      <c r="DB67" s="77"/>
      <c r="DC67" s="77"/>
      <c r="DD67" s="77"/>
      <c r="DE67" s="77"/>
      <c r="DF67" s="77"/>
      <c r="DG67" s="77"/>
      <c r="DH67" s="77"/>
      <c r="DI67" s="77"/>
      <c r="DJ67" s="77"/>
      <c r="DK67" s="77"/>
      <c r="DL67" s="77"/>
      <c r="DM67" s="77"/>
      <c r="DN67" s="77"/>
      <c r="DO67" s="77"/>
      <c r="DP67" s="77"/>
      <c r="DQ67" s="77"/>
      <c r="DR67" s="77"/>
      <c r="DS67" s="77"/>
      <c r="DT67" s="77"/>
      <c r="DU67" s="77"/>
      <c r="DV67" s="77"/>
      <c r="DW67" s="77"/>
      <c r="DX67" s="77"/>
      <c r="DY67" s="77"/>
      <c r="DZ67" s="77"/>
      <c r="EA67" s="77"/>
      <c r="EB67" s="77"/>
      <c r="EC67" s="77"/>
      <c r="ED67" s="77"/>
      <c r="EE67" s="77"/>
      <c r="EF67" s="77"/>
      <c r="EG67" s="77"/>
      <c r="EH67" s="77"/>
      <c r="EI67" s="77"/>
      <c r="EJ67" s="77"/>
      <c r="EK67" s="77"/>
      <c r="EL67" s="77"/>
      <c r="EM67" s="77"/>
      <c r="EN67" s="77"/>
      <c r="EO67" s="77"/>
      <c r="EP67" s="77"/>
      <c r="EQ67" s="77"/>
      <c r="ER67" s="77"/>
      <c r="ES67" s="77"/>
      <c r="ET67" s="77"/>
      <c r="EU67" s="77"/>
      <c r="EV67" s="77"/>
      <c r="EW67" s="77"/>
      <c r="EX67" s="77"/>
      <c r="EY67" s="77"/>
      <c r="EZ67" s="77"/>
      <c r="FA67" s="77"/>
      <c r="FB67" s="77"/>
      <c r="FC67" s="77"/>
      <c r="FD67" s="77"/>
      <c r="FE67" s="77"/>
      <c r="FF67" s="77"/>
      <c r="FG67" s="77"/>
      <c r="FH67" s="77"/>
      <c r="FI67" s="77"/>
      <c r="FJ67" s="77"/>
      <c r="FK67" s="77"/>
      <c r="FL67" s="77"/>
      <c r="FM67" s="77"/>
      <c r="FN67" s="77"/>
      <c r="FO67" s="77"/>
      <c r="FP67" s="77"/>
      <c r="FQ67" s="77"/>
      <c r="FR67" s="77"/>
      <c r="FS67" s="77"/>
      <c r="FT67" s="77"/>
      <c r="FU67" s="77"/>
      <c r="FV67" s="77"/>
      <c r="FW67" s="77"/>
      <c r="FX67" s="77"/>
      <c r="FY67" s="77"/>
      <c r="FZ67" s="77"/>
      <c r="GA67" s="77"/>
      <c r="GB67" s="77"/>
      <c r="GC67" s="77"/>
      <c r="GD67" s="77"/>
      <c r="GE67" s="77"/>
      <c r="GF67" s="77"/>
      <c r="GG67" s="77"/>
      <c r="GH67" s="77"/>
      <c r="GI67" s="77"/>
      <c r="GJ67" s="77"/>
      <c r="GK67" s="77"/>
      <c r="GL67" s="78"/>
      <c r="GM67" s="78"/>
      <c r="GN67" s="77"/>
      <c r="GO67" s="77"/>
      <c r="GP67" s="77"/>
      <c r="GQ67" s="77"/>
      <c r="GR67" s="79"/>
      <c r="GS67" s="77"/>
      <c r="GT67" s="79"/>
    </row>
    <row r="68" spans="2:202" ht="12.75">
      <c r="B68" s="163"/>
      <c r="C68" s="213"/>
      <c r="E68" s="340"/>
      <c r="F68" s="340"/>
      <c r="G68" s="340"/>
      <c r="H68" s="342"/>
      <c r="I68" s="342"/>
      <c r="J68" s="340"/>
      <c r="K68" s="343"/>
      <c r="L68" s="343"/>
      <c r="M68" s="345"/>
      <c r="N68" s="348"/>
      <c r="O68" s="349"/>
      <c r="P68" s="348"/>
      <c r="Q68" s="349"/>
      <c r="R68" s="213"/>
      <c r="S68" s="164"/>
      <c r="T68" s="76"/>
      <c r="U68" s="77"/>
      <c r="V68" s="77"/>
      <c r="W68" s="77"/>
      <c r="X68" s="77"/>
      <c r="Y68" s="353" t="s">
        <v>1250</v>
      </c>
      <c r="Z68" s="354"/>
      <c r="AA68" s="355"/>
      <c r="AB68" s="77"/>
      <c r="AC68" s="77"/>
      <c r="AD68" s="374" t="s">
        <v>1263</v>
      </c>
      <c r="AE68" s="375"/>
      <c r="AF68" s="375"/>
      <c r="AG68" s="375"/>
      <c r="AH68" s="375"/>
      <c r="AI68" s="375"/>
      <c r="AJ68" s="376"/>
      <c r="AK68" s="77"/>
      <c r="AL68" s="77"/>
      <c r="AM68" s="77"/>
      <c r="AN68" s="77"/>
      <c r="AO68" s="77"/>
      <c r="AP68" s="77"/>
      <c r="AQ68" s="77"/>
      <c r="AR68" s="353" t="s">
        <v>1265</v>
      </c>
      <c r="AS68" s="354"/>
      <c r="AT68" s="354"/>
      <c r="AU68" s="354"/>
      <c r="AV68" s="354"/>
      <c r="AW68" s="354"/>
      <c r="AX68" s="355"/>
      <c r="AY68" s="77"/>
      <c r="AZ68" s="77"/>
      <c r="BA68" s="77"/>
      <c r="BB68" s="77"/>
      <c r="BC68" s="77"/>
      <c r="BD68" s="77"/>
      <c r="BE68" s="77"/>
      <c r="BF68" s="77"/>
      <c r="BG68" s="77"/>
      <c r="BH68" s="77"/>
      <c r="BI68" s="77"/>
      <c r="BJ68" s="77"/>
      <c r="BK68" s="77"/>
      <c r="BL68" s="77"/>
      <c r="BM68" s="77"/>
      <c r="BN68" s="77"/>
      <c r="BO68" s="353" t="s">
        <v>1253</v>
      </c>
      <c r="BP68" s="354"/>
      <c r="BQ68" s="355"/>
      <c r="BR68" s="77"/>
      <c r="BS68" s="77"/>
      <c r="BT68" s="77"/>
      <c r="BU68" s="77"/>
      <c r="BV68" s="77"/>
      <c r="BW68" s="77"/>
      <c r="BX68" s="77"/>
      <c r="BY68" s="77"/>
      <c r="BZ68" s="77"/>
      <c r="CA68" s="77"/>
      <c r="CB68" s="77"/>
      <c r="CC68" s="77"/>
      <c r="CD68" s="77"/>
      <c r="CE68" s="77"/>
      <c r="CF68" s="77"/>
      <c r="CG68" s="77"/>
      <c r="CH68" s="353" t="s">
        <v>1267</v>
      </c>
      <c r="CI68" s="354"/>
      <c r="CJ68" s="354"/>
      <c r="CK68" s="354"/>
      <c r="CL68" s="354"/>
      <c r="CM68" s="354"/>
      <c r="CN68" s="355"/>
      <c r="CO68" s="77"/>
      <c r="CP68" s="77"/>
      <c r="CQ68" s="77"/>
      <c r="CR68" s="77"/>
      <c r="CS68" s="77"/>
      <c r="CT68" s="77"/>
      <c r="CU68" s="77"/>
      <c r="CV68" s="353" t="s">
        <v>1270</v>
      </c>
      <c r="CW68" s="354"/>
      <c r="CX68" s="354"/>
      <c r="CY68" s="354"/>
      <c r="CZ68" s="354"/>
      <c r="DA68" s="354"/>
      <c r="DB68" s="355"/>
      <c r="DC68" s="77"/>
      <c r="DD68" s="77"/>
      <c r="DE68" s="353" t="s">
        <v>1256</v>
      </c>
      <c r="DF68" s="354"/>
      <c r="DG68" s="355"/>
      <c r="DH68" s="77"/>
      <c r="DI68" s="77"/>
      <c r="DJ68" s="353" t="s">
        <v>1272</v>
      </c>
      <c r="DK68" s="354"/>
      <c r="DL68" s="354"/>
      <c r="DM68" s="354"/>
      <c r="DN68" s="354"/>
      <c r="DO68" s="354"/>
      <c r="DP68" s="355"/>
      <c r="DQ68" s="77"/>
      <c r="DR68" s="77"/>
      <c r="DS68" s="77"/>
      <c r="DT68" s="77"/>
      <c r="DU68" s="77"/>
      <c r="DV68" s="77"/>
      <c r="DW68" s="77"/>
      <c r="DX68" s="77"/>
      <c r="DY68" s="77"/>
      <c r="DZ68" s="77"/>
      <c r="EA68" s="77"/>
      <c r="EB68" s="77"/>
      <c r="EC68" s="77"/>
      <c r="ED68" s="77"/>
      <c r="EE68" s="77"/>
      <c r="EF68" s="77"/>
      <c r="EG68" s="77"/>
      <c r="EH68" s="77"/>
      <c r="EI68" s="77"/>
      <c r="EJ68" s="77"/>
      <c r="EK68" s="77"/>
      <c r="EL68" s="77"/>
      <c r="EM68" s="77"/>
      <c r="EN68" s="77"/>
      <c r="EO68" s="77"/>
      <c r="EP68" s="77"/>
      <c r="EQ68" s="77"/>
      <c r="ER68" s="77"/>
      <c r="ES68" s="77"/>
      <c r="ET68" s="77"/>
      <c r="EU68" s="353" t="s">
        <v>1259</v>
      </c>
      <c r="EV68" s="354"/>
      <c r="EW68" s="355"/>
      <c r="EX68" s="77"/>
      <c r="EY68" s="77"/>
      <c r="EZ68" s="77"/>
      <c r="FA68" s="77"/>
      <c r="FB68" s="77"/>
      <c r="FC68" s="77"/>
      <c r="FD68" s="77"/>
      <c r="FE68" s="77"/>
      <c r="FF68" s="77"/>
      <c r="FG68" s="77"/>
      <c r="FH68" s="77"/>
      <c r="FI68" s="77"/>
      <c r="FJ68" s="77"/>
      <c r="FK68" s="77"/>
      <c r="FL68" s="77"/>
      <c r="FM68" s="77"/>
      <c r="FN68" s="77"/>
      <c r="FO68" s="77"/>
      <c r="FP68" s="77"/>
      <c r="FQ68" s="77"/>
      <c r="FR68" s="77"/>
      <c r="FS68" s="77"/>
      <c r="FT68" s="77"/>
      <c r="FU68" s="77"/>
      <c r="FV68" s="77"/>
      <c r="FW68" s="362" t="s">
        <v>1261</v>
      </c>
      <c r="FX68" s="363"/>
      <c r="FY68" s="364"/>
      <c r="FZ68" s="77"/>
      <c r="GA68" s="77"/>
      <c r="GB68" s="77"/>
      <c r="GC68" s="77"/>
      <c r="GD68" s="77"/>
      <c r="GE68" s="77"/>
      <c r="GF68" s="77"/>
      <c r="GG68" s="77"/>
      <c r="GH68" s="77"/>
      <c r="GI68" s="77"/>
      <c r="GJ68" s="77"/>
      <c r="GK68" s="77"/>
      <c r="GL68" s="78"/>
      <c r="GM68" s="78"/>
      <c r="GN68" s="77"/>
      <c r="GO68" s="77"/>
      <c r="GP68" s="77"/>
      <c r="GQ68" s="77"/>
      <c r="GR68" s="79"/>
      <c r="GS68" s="77"/>
      <c r="GT68" s="79"/>
    </row>
    <row r="69" spans="2:202" ht="12.75">
      <c r="B69" s="163"/>
      <c r="C69" s="213"/>
      <c r="E69" s="214" t="s">
        <v>1340</v>
      </c>
      <c r="F69" s="215"/>
      <c r="G69" s="216"/>
      <c r="H69" s="217">
        <v>0.2</v>
      </c>
      <c r="I69" s="218">
        <f>+I70+I71+I72+I75+I80+I81</f>
        <v>1</v>
      </c>
      <c r="J69" s="219">
        <v>122</v>
      </c>
      <c r="K69" s="220">
        <v>40087</v>
      </c>
      <c r="L69" s="220">
        <v>40208</v>
      </c>
      <c r="M69" s="301">
        <f t="shared" ref="M69:M81" si="10">IF(K69&lt;$Y$5,$Y$5-K69+1,0)</f>
        <v>97</v>
      </c>
      <c r="N69" s="301" t="s">
        <v>1341</v>
      </c>
      <c r="O69" s="301" t="s">
        <v>1342</v>
      </c>
      <c r="P69" s="301" t="s">
        <v>1341</v>
      </c>
      <c r="Q69" s="301" t="s">
        <v>1342</v>
      </c>
      <c r="R69" s="213"/>
      <c r="S69" s="164"/>
      <c r="T69" s="76"/>
      <c r="U69" s="77"/>
      <c r="V69" s="77"/>
      <c r="W69" s="77"/>
      <c r="X69" s="77"/>
      <c r="Y69" s="356"/>
      <c r="Z69" s="357"/>
      <c r="AA69" s="358"/>
      <c r="AB69" s="77"/>
      <c r="AC69" s="77"/>
      <c r="AD69" s="377"/>
      <c r="AE69" s="378"/>
      <c r="AF69" s="378"/>
      <c r="AG69" s="378"/>
      <c r="AH69" s="378"/>
      <c r="AI69" s="378"/>
      <c r="AJ69" s="379"/>
      <c r="AK69" s="77"/>
      <c r="AL69" s="77"/>
      <c r="AM69" s="77"/>
      <c r="AN69" s="77"/>
      <c r="AO69" s="77"/>
      <c r="AP69" s="77"/>
      <c r="AQ69" s="77"/>
      <c r="AR69" s="359"/>
      <c r="AS69" s="360"/>
      <c r="AT69" s="360"/>
      <c r="AU69" s="360"/>
      <c r="AV69" s="360"/>
      <c r="AW69" s="360"/>
      <c r="AX69" s="361"/>
      <c r="AY69" s="77"/>
      <c r="AZ69" s="77"/>
      <c r="BA69" s="77"/>
      <c r="BB69" s="77"/>
      <c r="BC69" s="77"/>
      <c r="BD69" s="77"/>
      <c r="BE69" s="77"/>
      <c r="BF69" s="77"/>
      <c r="BG69" s="77"/>
      <c r="BH69" s="77"/>
      <c r="BI69" s="77"/>
      <c r="BJ69" s="77"/>
      <c r="BK69" s="77"/>
      <c r="BL69" s="77"/>
      <c r="BM69" s="77"/>
      <c r="BN69" s="77"/>
      <c r="BO69" s="356"/>
      <c r="BP69" s="357"/>
      <c r="BQ69" s="358"/>
      <c r="BR69" s="77"/>
      <c r="BS69" s="77"/>
      <c r="BT69" s="77"/>
      <c r="BU69" s="77"/>
      <c r="BV69" s="77"/>
      <c r="BW69" s="77"/>
      <c r="BX69" s="77"/>
      <c r="BY69" s="77"/>
      <c r="BZ69" s="77"/>
      <c r="CA69" s="77"/>
      <c r="CB69" s="77"/>
      <c r="CC69" s="77"/>
      <c r="CD69" s="77"/>
      <c r="CE69" s="77"/>
      <c r="CF69" s="77"/>
      <c r="CG69" s="77"/>
      <c r="CH69" s="359"/>
      <c r="CI69" s="360"/>
      <c r="CJ69" s="360"/>
      <c r="CK69" s="360"/>
      <c r="CL69" s="360"/>
      <c r="CM69" s="360"/>
      <c r="CN69" s="361"/>
      <c r="CO69" s="77"/>
      <c r="CP69" s="77"/>
      <c r="CQ69" s="77"/>
      <c r="CR69" s="77"/>
      <c r="CS69" s="77"/>
      <c r="CT69" s="77"/>
      <c r="CU69" s="77"/>
      <c r="CV69" s="359"/>
      <c r="CW69" s="360"/>
      <c r="CX69" s="360"/>
      <c r="CY69" s="360"/>
      <c r="CZ69" s="360"/>
      <c r="DA69" s="360"/>
      <c r="DB69" s="361"/>
      <c r="DC69" s="77"/>
      <c r="DD69" s="77"/>
      <c r="DE69" s="356"/>
      <c r="DF69" s="357"/>
      <c r="DG69" s="358"/>
      <c r="DH69" s="77"/>
      <c r="DI69" s="77"/>
      <c r="DJ69" s="359"/>
      <c r="DK69" s="360"/>
      <c r="DL69" s="360"/>
      <c r="DM69" s="360"/>
      <c r="DN69" s="360"/>
      <c r="DO69" s="360"/>
      <c r="DP69" s="361"/>
      <c r="DQ69" s="77"/>
      <c r="DR69" s="77"/>
      <c r="DS69" s="77"/>
      <c r="DT69" s="77"/>
      <c r="DU69" s="77"/>
      <c r="DV69" s="77"/>
      <c r="DW69" s="77"/>
      <c r="DX69" s="77"/>
      <c r="DY69" s="77"/>
      <c r="DZ69" s="77"/>
      <c r="EA69" s="77"/>
      <c r="EB69" s="77"/>
      <c r="EC69" s="77"/>
      <c r="ED69" s="77"/>
      <c r="EE69" s="77"/>
      <c r="EF69" s="77"/>
      <c r="EG69" s="77"/>
      <c r="EH69" s="77"/>
      <c r="EI69" s="77"/>
      <c r="EJ69" s="77"/>
      <c r="EK69" s="77"/>
      <c r="EL69" s="77"/>
      <c r="EM69" s="77"/>
      <c r="EN69" s="77"/>
      <c r="EO69" s="77"/>
      <c r="EP69" s="77"/>
      <c r="EQ69" s="77"/>
      <c r="ER69" s="77"/>
      <c r="ES69" s="77"/>
      <c r="ET69" s="77"/>
      <c r="EU69" s="356"/>
      <c r="EV69" s="357"/>
      <c r="EW69" s="358"/>
      <c r="EX69" s="77"/>
      <c r="EY69" s="77"/>
      <c r="EZ69" s="77"/>
      <c r="FA69" s="77"/>
      <c r="FB69" s="77"/>
      <c r="FC69" s="77"/>
      <c r="FD69" s="77"/>
      <c r="FE69" s="77"/>
      <c r="FF69" s="77"/>
      <c r="FG69" s="77"/>
      <c r="FH69" s="77"/>
      <c r="FI69" s="77"/>
      <c r="FJ69" s="77"/>
      <c r="FK69" s="77"/>
      <c r="FL69" s="77"/>
      <c r="FM69" s="77"/>
      <c r="FN69" s="77"/>
      <c r="FO69" s="77"/>
      <c r="FP69" s="77"/>
      <c r="FQ69" s="77"/>
      <c r="FR69" s="77"/>
      <c r="FS69" s="77"/>
      <c r="FT69" s="77"/>
      <c r="FU69" s="77"/>
      <c r="FV69" s="77"/>
      <c r="FW69" s="365"/>
      <c r="FX69" s="366"/>
      <c r="FY69" s="367"/>
      <c r="FZ69" s="77"/>
      <c r="GA69" s="77"/>
      <c r="GB69" s="77"/>
      <c r="GC69" s="77"/>
      <c r="GD69" s="77"/>
      <c r="GE69" s="77"/>
      <c r="GF69" s="77"/>
      <c r="GG69" s="77"/>
      <c r="GH69" s="77"/>
      <c r="GI69" s="77"/>
      <c r="GJ69" s="77"/>
      <c r="GK69" s="77"/>
      <c r="GL69" s="78"/>
      <c r="GM69" s="78"/>
      <c r="GN69" s="77"/>
      <c r="GO69" s="77"/>
      <c r="GP69" s="77"/>
      <c r="GQ69" s="77"/>
      <c r="GR69" s="79"/>
      <c r="GS69" s="77"/>
      <c r="GT69" s="79"/>
    </row>
    <row r="70" spans="2:202" ht="12.75">
      <c r="B70" s="163"/>
      <c r="C70" s="213"/>
      <c r="E70" s="221" t="s">
        <v>1343</v>
      </c>
      <c r="F70" s="222"/>
      <c r="G70" s="223"/>
      <c r="H70" s="224">
        <f>+I70*$H$69</f>
        <v>2E-3</v>
      </c>
      <c r="I70" s="224">
        <v>0.01</v>
      </c>
      <c r="J70" s="225">
        <v>8</v>
      </c>
      <c r="K70" s="226">
        <v>40087</v>
      </c>
      <c r="L70" s="226">
        <v>40094</v>
      </c>
      <c r="M70" s="225">
        <f t="shared" si="10"/>
        <v>97</v>
      </c>
      <c r="N70" s="227">
        <v>1</v>
      </c>
      <c r="O70" s="224">
        <f t="shared" ref="O70:O81" si="11">IF(M70&lt;J70,M70/J70,100%)</f>
        <v>1</v>
      </c>
      <c r="P70" s="224">
        <f>+N70*I70</f>
        <v>0.01</v>
      </c>
      <c r="Q70" s="224">
        <f>+O70*I70</f>
        <v>0.01</v>
      </c>
      <c r="R70" s="228">
        <f>+N70-O70</f>
        <v>0</v>
      </c>
      <c r="S70" s="164"/>
      <c r="T70" s="76"/>
      <c r="U70" s="77"/>
      <c r="V70" s="77"/>
      <c r="W70" s="77"/>
      <c r="X70" s="77"/>
      <c r="Y70" s="77"/>
      <c r="Z70" s="77"/>
      <c r="AA70" s="77"/>
      <c r="AB70" s="77"/>
      <c r="AC70" s="77"/>
      <c r="AD70" s="380"/>
      <c r="AE70" s="381"/>
      <c r="AF70" s="381"/>
      <c r="AG70" s="381"/>
      <c r="AH70" s="381"/>
      <c r="AI70" s="381"/>
      <c r="AJ70" s="382"/>
      <c r="AK70" s="77"/>
      <c r="AL70" s="77"/>
      <c r="AM70" s="77"/>
      <c r="AN70" s="77"/>
      <c r="AO70" s="77"/>
      <c r="AP70" s="77"/>
      <c r="AQ70" s="77"/>
      <c r="AR70" s="356"/>
      <c r="AS70" s="357"/>
      <c r="AT70" s="357"/>
      <c r="AU70" s="357"/>
      <c r="AV70" s="357"/>
      <c r="AW70" s="357"/>
      <c r="AX70" s="358"/>
      <c r="AY70" s="77"/>
      <c r="AZ70" s="77"/>
      <c r="BA70" s="77"/>
      <c r="BB70" s="77"/>
      <c r="BC70" s="77"/>
      <c r="BD70" s="77"/>
      <c r="BE70" s="77"/>
      <c r="BF70" s="77"/>
      <c r="BG70" s="77"/>
      <c r="BH70" s="77"/>
      <c r="BI70" s="77"/>
      <c r="BJ70" s="77"/>
      <c r="BK70" s="77"/>
      <c r="BL70" s="77"/>
      <c r="BM70" s="77"/>
      <c r="BN70" s="77"/>
      <c r="BO70" s="77"/>
      <c r="BP70" s="77"/>
      <c r="BQ70" s="77"/>
      <c r="BR70" s="77"/>
      <c r="BS70" s="77"/>
      <c r="BT70" s="77"/>
      <c r="BU70" s="77"/>
      <c r="BV70" s="77"/>
      <c r="BW70" s="77"/>
      <c r="BX70" s="77"/>
      <c r="BY70" s="77"/>
      <c r="BZ70" s="77"/>
      <c r="CA70" s="77"/>
      <c r="CB70" s="77"/>
      <c r="CC70" s="77"/>
      <c r="CD70" s="77"/>
      <c r="CE70" s="77"/>
      <c r="CF70" s="77"/>
      <c r="CG70" s="77"/>
      <c r="CH70" s="356"/>
      <c r="CI70" s="357"/>
      <c r="CJ70" s="357"/>
      <c r="CK70" s="357"/>
      <c r="CL70" s="357"/>
      <c r="CM70" s="357"/>
      <c r="CN70" s="358"/>
      <c r="CO70" s="77"/>
      <c r="CP70" s="77"/>
      <c r="CQ70" s="77"/>
      <c r="CR70" s="77"/>
      <c r="CS70" s="77"/>
      <c r="CT70" s="77"/>
      <c r="CU70" s="77"/>
      <c r="CV70" s="356"/>
      <c r="CW70" s="357"/>
      <c r="CX70" s="357"/>
      <c r="CY70" s="357"/>
      <c r="CZ70" s="357"/>
      <c r="DA70" s="357"/>
      <c r="DB70" s="358"/>
      <c r="DC70" s="77"/>
      <c r="DD70" s="77"/>
      <c r="DE70" s="77"/>
      <c r="DF70" s="77"/>
      <c r="DG70" s="77"/>
      <c r="DH70" s="77"/>
      <c r="DI70" s="77"/>
      <c r="DJ70" s="356"/>
      <c r="DK70" s="357"/>
      <c r="DL70" s="357"/>
      <c r="DM70" s="357"/>
      <c r="DN70" s="357"/>
      <c r="DO70" s="357"/>
      <c r="DP70" s="358"/>
      <c r="DQ70" s="77"/>
      <c r="DR70" s="77"/>
      <c r="DS70" s="77"/>
      <c r="DT70" s="77"/>
      <c r="DU70" s="77"/>
      <c r="DV70" s="77"/>
      <c r="DW70" s="77"/>
      <c r="DX70" s="77"/>
      <c r="DY70" s="77"/>
      <c r="DZ70" s="77"/>
      <c r="EA70" s="77"/>
      <c r="EB70" s="77"/>
      <c r="EC70" s="77"/>
      <c r="ED70" s="77"/>
      <c r="EE70" s="77"/>
      <c r="EF70" s="77"/>
      <c r="EG70" s="77"/>
      <c r="EH70" s="77"/>
      <c r="EI70" s="77"/>
      <c r="EJ70" s="77"/>
      <c r="EK70" s="77"/>
      <c r="EL70" s="77"/>
      <c r="EM70" s="77"/>
      <c r="EN70" s="77"/>
      <c r="EO70" s="77"/>
      <c r="EP70" s="77"/>
      <c r="EQ70" s="77"/>
      <c r="ER70" s="77"/>
      <c r="ES70" s="77"/>
      <c r="ET70" s="77"/>
      <c r="EU70" s="77"/>
      <c r="EV70" s="77"/>
      <c r="EW70" s="77"/>
      <c r="EX70" s="77"/>
      <c r="EY70" s="77"/>
      <c r="EZ70" s="77"/>
      <c r="FA70" s="77"/>
      <c r="FB70" s="77"/>
      <c r="FC70" s="77"/>
      <c r="FD70" s="77"/>
      <c r="FE70" s="77"/>
      <c r="FF70" s="77"/>
      <c r="FG70" s="77"/>
      <c r="FH70" s="77"/>
      <c r="FI70" s="77"/>
      <c r="FJ70" s="77"/>
      <c r="FK70" s="77"/>
      <c r="FL70" s="77"/>
      <c r="FM70" s="77"/>
      <c r="FN70" s="77"/>
      <c r="FO70" s="77"/>
      <c r="FP70" s="77"/>
      <c r="FQ70" s="77"/>
      <c r="FR70" s="77"/>
      <c r="FS70" s="77"/>
      <c r="FT70" s="77"/>
      <c r="FU70" s="77"/>
      <c r="FV70" s="77"/>
      <c r="FW70" s="77"/>
      <c r="FX70" s="77"/>
      <c r="FY70" s="77"/>
      <c r="FZ70" s="77"/>
      <c r="GA70" s="77"/>
      <c r="GB70" s="77"/>
      <c r="GC70" s="77"/>
      <c r="GD70" s="77"/>
      <c r="GE70" s="77"/>
      <c r="GF70" s="77"/>
      <c r="GG70" s="77"/>
      <c r="GH70" s="77"/>
      <c r="GI70" s="77"/>
      <c r="GJ70" s="77"/>
      <c r="GK70" s="77"/>
      <c r="GL70" s="78"/>
      <c r="GM70" s="78"/>
      <c r="GN70" s="77"/>
      <c r="GO70" s="77"/>
      <c r="GP70" s="77"/>
      <c r="GQ70" s="77"/>
      <c r="GR70" s="79"/>
      <c r="GS70" s="77"/>
      <c r="GT70" s="79"/>
    </row>
    <row r="71" spans="2:202" ht="12.75">
      <c r="B71" s="163"/>
      <c r="E71" s="221" t="s">
        <v>1344</v>
      </c>
      <c r="F71" s="222"/>
      <c r="G71" s="223"/>
      <c r="H71" s="224">
        <f>+I71*$H$69</f>
        <v>1.2E-2</v>
      </c>
      <c r="I71" s="224">
        <v>0.06</v>
      </c>
      <c r="J71" s="229">
        <f t="shared" ref="J71:J81" si="12">+L71-K71+1</f>
        <v>29</v>
      </c>
      <c r="K71" s="226">
        <v>40219</v>
      </c>
      <c r="L71" s="226">
        <v>40247</v>
      </c>
      <c r="M71" s="225">
        <f t="shared" si="10"/>
        <v>0</v>
      </c>
      <c r="N71" s="227">
        <v>0</v>
      </c>
      <c r="O71" s="224">
        <f t="shared" si="11"/>
        <v>0</v>
      </c>
      <c r="P71" s="224">
        <f t="shared" ref="P71:P81" si="13">+N71*I71</f>
        <v>0</v>
      </c>
      <c r="Q71" s="224">
        <f t="shared" ref="Q71:Q81" si="14">+O71*I71</f>
        <v>0</v>
      </c>
      <c r="R71" s="228">
        <f t="shared" ref="R71:R81" si="15">+N71-O71</f>
        <v>0</v>
      </c>
      <c r="S71" s="164"/>
      <c r="T71" s="76"/>
      <c r="U71" s="77"/>
      <c r="V71" s="77"/>
      <c r="W71" s="77"/>
      <c r="X71" s="77"/>
      <c r="Y71" s="77"/>
      <c r="Z71" s="77"/>
      <c r="AA71" s="77"/>
      <c r="AB71" s="77"/>
      <c r="AC71" s="77"/>
      <c r="AD71" s="77"/>
      <c r="AE71" s="77"/>
      <c r="AF71" s="77"/>
      <c r="AG71" s="77"/>
      <c r="AH71" s="77"/>
      <c r="AI71" s="77"/>
      <c r="AJ71" s="77"/>
      <c r="AK71" s="77"/>
      <c r="AL71" s="77"/>
      <c r="AM71" s="77"/>
      <c r="AN71" s="77"/>
      <c r="AO71" s="77"/>
      <c r="AP71" s="77"/>
      <c r="AQ71" s="77"/>
      <c r="AR71" s="77"/>
      <c r="AS71" s="77"/>
      <c r="AT71" s="77"/>
      <c r="AU71" s="77"/>
      <c r="AV71" s="77"/>
      <c r="AW71" s="77"/>
      <c r="AX71" s="77"/>
      <c r="AY71" s="77"/>
      <c r="AZ71" s="77"/>
      <c r="BA71" s="77"/>
      <c r="BB71" s="77"/>
      <c r="BC71" s="77"/>
      <c r="BD71" s="77"/>
      <c r="BE71" s="77"/>
      <c r="BF71" s="77"/>
      <c r="BG71" s="77"/>
      <c r="BH71" s="77"/>
      <c r="BI71" s="77"/>
      <c r="BJ71" s="77"/>
      <c r="BK71" s="77"/>
      <c r="BL71" s="77"/>
      <c r="BM71" s="77"/>
      <c r="BN71" s="77"/>
      <c r="BO71" s="77"/>
      <c r="BP71" s="77"/>
      <c r="BQ71" s="77"/>
      <c r="BR71" s="77"/>
      <c r="BS71" s="77"/>
      <c r="BT71" s="77"/>
      <c r="BU71" s="77"/>
      <c r="BV71" s="77"/>
      <c r="BW71" s="77"/>
      <c r="BX71" s="77"/>
      <c r="BY71" s="77"/>
      <c r="BZ71" s="77"/>
      <c r="CA71" s="77"/>
      <c r="CB71" s="77"/>
      <c r="CC71" s="77"/>
      <c r="CD71" s="77"/>
      <c r="CE71" s="77"/>
      <c r="CF71" s="77"/>
      <c r="CG71" s="77"/>
      <c r="CH71" s="77"/>
      <c r="CI71" s="77"/>
      <c r="CJ71" s="77"/>
      <c r="CK71" s="77"/>
      <c r="CL71" s="77"/>
      <c r="CM71" s="77"/>
      <c r="CN71" s="77"/>
      <c r="CO71" s="77"/>
      <c r="CP71" s="77"/>
      <c r="CQ71" s="77"/>
      <c r="CR71" s="77"/>
      <c r="CS71" s="77"/>
      <c r="CT71" s="77"/>
      <c r="CU71" s="77"/>
      <c r="CV71" s="77"/>
      <c r="CW71" s="77"/>
      <c r="CX71" s="77"/>
      <c r="CY71" s="77"/>
      <c r="CZ71" s="77"/>
      <c r="DA71" s="77"/>
      <c r="DB71" s="77"/>
      <c r="DC71" s="77"/>
      <c r="DD71" s="77"/>
      <c r="DE71" s="77"/>
      <c r="DF71" s="77"/>
      <c r="DG71" s="77"/>
      <c r="DH71" s="77"/>
      <c r="DI71" s="77"/>
      <c r="DJ71" s="77"/>
      <c r="DK71" s="77"/>
      <c r="DL71" s="77"/>
      <c r="DM71" s="77"/>
      <c r="DN71" s="77"/>
      <c r="DO71" s="77"/>
      <c r="DP71" s="77"/>
      <c r="DQ71" s="77"/>
      <c r="DR71" s="77"/>
      <c r="DS71" s="77"/>
      <c r="DT71" s="77"/>
      <c r="DU71" s="77"/>
      <c r="DV71" s="77"/>
      <c r="DW71" s="77"/>
      <c r="DX71" s="77"/>
      <c r="DY71" s="77"/>
      <c r="DZ71" s="77"/>
      <c r="EA71" s="77"/>
      <c r="EB71" s="77"/>
      <c r="EC71" s="77"/>
      <c r="ED71" s="77"/>
      <c r="EE71" s="77"/>
      <c r="EF71" s="77"/>
      <c r="EG71" s="77"/>
      <c r="EH71" s="77"/>
      <c r="EI71" s="77"/>
      <c r="EJ71" s="77"/>
      <c r="EK71" s="77"/>
      <c r="EL71" s="77"/>
      <c r="EM71" s="77"/>
      <c r="EN71" s="77"/>
      <c r="EO71" s="77"/>
      <c r="EP71" s="77"/>
      <c r="EQ71" s="77"/>
      <c r="ER71" s="77"/>
      <c r="ES71" s="77"/>
      <c r="ET71" s="77"/>
      <c r="EU71" s="77"/>
      <c r="EV71" s="77"/>
      <c r="EW71" s="77"/>
      <c r="EX71" s="77"/>
      <c r="EY71" s="77"/>
      <c r="EZ71" s="77"/>
      <c r="FA71" s="77"/>
      <c r="FB71" s="77"/>
      <c r="FC71" s="77"/>
      <c r="FD71" s="77"/>
      <c r="FE71" s="77"/>
      <c r="FF71" s="77"/>
      <c r="FG71" s="77"/>
      <c r="FH71" s="77"/>
      <c r="FI71" s="77"/>
      <c r="FJ71" s="77"/>
      <c r="FK71" s="77"/>
      <c r="FL71" s="77"/>
      <c r="FM71" s="77"/>
      <c r="FN71" s="77"/>
      <c r="FO71" s="77"/>
      <c r="FP71" s="77"/>
      <c r="FQ71" s="77"/>
      <c r="FR71" s="77"/>
      <c r="FS71" s="77"/>
      <c r="FT71" s="77"/>
      <c r="FU71" s="77"/>
      <c r="FV71" s="77"/>
      <c r="FW71" s="77"/>
      <c r="FX71" s="77"/>
      <c r="FY71" s="77"/>
      <c r="FZ71" s="77"/>
      <c r="GA71" s="77"/>
      <c r="GB71" s="77"/>
      <c r="GC71" s="77"/>
      <c r="GD71" s="77"/>
      <c r="GE71" s="77"/>
      <c r="GF71" s="77"/>
      <c r="GG71" s="77"/>
      <c r="GH71" s="77"/>
      <c r="GI71" s="77"/>
      <c r="GJ71" s="77"/>
      <c r="GK71" s="77"/>
      <c r="GL71" s="78"/>
      <c r="GM71" s="78"/>
      <c r="GN71" s="77"/>
      <c r="GO71" s="77"/>
      <c r="GP71" s="77"/>
      <c r="GQ71" s="77"/>
      <c r="GR71" s="79"/>
      <c r="GS71" s="77"/>
      <c r="GT71" s="79"/>
    </row>
    <row r="72" spans="2:202" ht="12.75">
      <c r="B72" s="163"/>
      <c r="E72" s="221" t="s">
        <v>1345</v>
      </c>
      <c r="F72" s="222"/>
      <c r="G72" s="223"/>
      <c r="H72" s="224">
        <f>+I72*$H$69</f>
        <v>4.2000000000000003E-2</v>
      </c>
      <c r="I72" s="224">
        <v>0.21</v>
      </c>
      <c r="J72" s="229">
        <f t="shared" si="12"/>
        <v>96</v>
      </c>
      <c r="K72" s="226">
        <v>40103</v>
      </c>
      <c r="L72" s="226">
        <v>40198</v>
      </c>
      <c r="M72" s="225">
        <f t="shared" si="10"/>
        <v>81</v>
      </c>
      <c r="N72" s="224">
        <f>+SUMPRODUCT($N$73:$N$74,I73:I74)</f>
        <v>0.99219999999999997</v>
      </c>
      <c r="O72" s="224">
        <f t="shared" si="11"/>
        <v>0.84375</v>
      </c>
      <c r="P72" s="224">
        <f t="shared" si="13"/>
        <v>0.20836199999999999</v>
      </c>
      <c r="Q72" s="224">
        <f t="shared" si="14"/>
        <v>0.1771875</v>
      </c>
      <c r="R72" s="228">
        <f t="shared" si="15"/>
        <v>0.14844999999999997</v>
      </c>
      <c r="S72" s="164"/>
      <c r="T72" s="76"/>
      <c r="U72" s="77"/>
      <c r="V72" s="77"/>
      <c r="W72" s="77"/>
      <c r="X72" s="77"/>
      <c r="Y72" s="77"/>
      <c r="Z72" s="77"/>
      <c r="AA72" s="77"/>
      <c r="AB72" s="77"/>
      <c r="AC72" s="77"/>
      <c r="AD72" s="77"/>
      <c r="AE72" s="77"/>
      <c r="AF72" s="77"/>
      <c r="AG72" s="77"/>
      <c r="AH72" s="77"/>
      <c r="AI72" s="77"/>
      <c r="AJ72" s="77"/>
      <c r="AK72" s="77"/>
      <c r="AL72" s="77"/>
      <c r="AM72" s="77"/>
      <c r="AN72" s="77"/>
      <c r="AO72" s="77"/>
      <c r="AP72" s="77"/>
      <c r="AQ72" s="77"/>
      <c r="AR72" s="77"/>
      <c r="AS72" s="77"/>
      <c r="AT72" s="77"/>
      <c r="AU72" s="77"/>
      <c r="AV72" s="77"/>
      <c r="AW72" s="77"/>
      <c r="AX72" s="77"/>
      <c r="AY72" s="77"/>
      <c r="AZ72" s="77"/>
      <c r="BA72" s="77"/>
      <c r="BB72" s="77"/>
      <c r="BC72" s="77"/>
      <c r="BD72" s="77"/>
      <c r="BE72" s="77"/>
      <c r="BF72" s="77"/>
      <c r="BG72" s="77"/>
      <c r="BH72" s="77"/>
      <c r="BI72" s="77"/>
      <c r="BJ72" s="77"/>
      <c r="BK72" s="77"/>
      <c r="BL72" s="77"/>
      <c r="BM72" s="77"/>
      <c r="BN72" s="77"/>
      <c r="BO72" s="77"/>
      <c r="BP72" s="77"/>
      <c r="BQ72" s="77"/>
      <c r="BR72" s="77"/>
      <c r="BS72" s="77"/>
      <c r="BT72" s="77"/>
      <c r="BU72" s="77"/>
      <c r="BV72" s="77"/>
      <c r="BW72" s="77"/>
      <c r="BX72" s="77"/>
      <c r="BY72" s="77"/>
      <c r="BZ72" s="77"/>
      <c r="CA72" s="77"/>
      <c r="CB72" s="77"/>
      <c r="CC72" s="77"/>
      <c r="CD72" s="77"/>
      <c r="CE72" s="77"/>
      <c r="CF72" s="77"/>
      <c r="CG72" s="77"/>
      <c r="CH72" s="77"/>
      <c r="CI72" s="77"/>
      <c r="CJ72" s="77"/>
      <c r="CK72" s="77"/>
      <c r="CL72" s="77"/>
      <c r="CM72" s="77"/>
      <c r="CN72" s="77"/>
      <c r="CO72" s="77"/>
      <c r="CP72" s="77"/>
      <c r="CQ72" s="77"/>
      <c r="CR72" s="77"/>
      <c r="CS72" s="77"/>
      <c r="CT72" s="77"/>
      <c r="CU72" s="77"/>
      <c r="CV72" s="77"/>
      <c r="CW72" s="77"/>
      <c r="CX72" s="77"/>
      <c r="CY72" s="77"/>
      <c r="CZ72" s="77"/>
      <c r="DA72" s="77"/>
      <c r="DB72" s="77"/>
      <c r="DC72" s="77"/>
      <c r="DD72" s="77"/>
      <c r="DE72" s="77"/>
      <c r="DF72" s="77"/>
      <c r="DG72" s="77"/>
      <c r="DH72" s="77"/>
      <c r="DI72" s="77"/>
      <c r="DJ72" s="77"/>
      <c r="DK72" s="77"/>
      <c r="DL72" s="77"/>
      <c r="DM72" s="77"/>
      <c r="DN72" s="77"/>
      <c r="DO72" s="77"/>
      <c r="DP72" s="77"/>
      <c r="DQ72" s="77"/>
      <c r="DR72" s="77"/>
      <c r="DS72" s="77"/>
      <c r="DT72" s="77"/>
      <c r="DU72" s="77"/>
      <c r="DV72" s="77"/>
      <c r="DW72" s="77"/>
      <c r="DX72" s="77"/>
      <c r="DY72" s="77"/>
      <c r="DZ72" s="77"/>
      <c r="EA72" s="77"/>
      <c r="EB72" s="77"/>
      <c r="EC72" s="77"/>
      <c r="ED72" s="77"/>
      <c r="EE72" s="77"/>
      <c r="EF72" s="77"/>
      <c r="EG72" s="77"/>
      <c r="EH72" s="77"/>
      <c r="EI72" s="77"/>
      <c r="EJ72" s="77"/>
      <c r="EK72" s="77"/>
      <c r="EL72" s="77"/>
      <c r="EM72" s="77"/>
      <c r="EN72" s="77"/>
      <c r="EO72" s="77"/>
      <c r="EP72" s="77"/>
      <c r="EQ72" s="77"/>
      <c r="ER72" s="77"/>
      <c r="ES72" s="77"/>
      <c r="ET72" s="77"/>
      <c r="EU72" s="77"/>
      <c r="EV72" s="77"/>
      <c r="EW72" s="77"/>
      <c r="EX72" s="77"/>
      <c r="EY72" s="77"/>
      <c r="EZ72" s="77"/>
      <c r="FA72" s="77"/>
      <c r="FB72" s="77"/>
      <c r="FC72" s="77"/>
      <c r="FD72" s="77"/>
      <c r="FE72" s="77"/>
      <c r="FF72" s="77"/>
      <c r="FG72" s="77"/>
      <c r="FH72" s="77"/>
      <c r="FI72" s="77"/>
      <c r="FJ72" s="77"/>
      <c r="FK72" s="77"/>
      <c r="FL72" s="77"/>
      <c r="FM72" s="77"/>
      <c r="FN72" s="77"/>
      <c r="FO72" s="77"/>
      <c r="FP72" s="77"/>
      <c r="FQ72" s="77"/>
      <c r="FR72" s="77"/>
      <c r="FS72" s="77"/>
      <c r="FT72" s="77"/>
      <c r="FU72" s="77"/>
      <c r="FV72" s="77"/>
      <c r="FW72" s="77"/>
      <c r="FX72" s="77"/>
      <c r="FY72" s="77"/>
      <c r="FZ72" s="77"/>
      <c r="GA72" s="77"/>
      <c r="GB72" s="77"/>
      <c r="GC72" s="77"/>
      <c r="GD72" s="77"/>
      <c r="GE72" s="77"/>
      <c r="GF72" s="77"/>
      <c r="GG72" s="77"/>
      <c r="GH72" s="77"/>
      <c r="GI72" s="77"/>
      <c r="GJ72" s="77"/>
      <c r="GK72" s="77"/>
      <c r="GL72" s="78"/>
      <c r="GM72" s="78"/>
      <c r="GN72" s="77"/>
      <c r="GO72" s="77"/>
      <c r="GP72" s="77"/>
      <c r="GQ72" s="77"/>
      <c r="GR72" s="79"/>
      <c r="GS72" s="77"/>
      <c r="GT72" s="79"/>
    </row>
    <row r="73" spans="2:202" ht="12.75">
      <c r="B73" s="163"/>
      <c r="E73" s="230" t="s">
        <v>1346</v>
      </c>
      <c r="F73" s="222"/>
      <c r="G73" s="223"/>
      <c r="H73" s="195">
        <f>+I73*$H$72</f>
        <v>1.47E-2</v>
      </c>
      <c r="I73" s="195">
        <v>0.35</v>
      </c>
      <c r="J73" s="231">
        <f t="shared" si="12"/>
        <v>42</v>
      </c>
      <c r="K73" s="232">
        <v>40103</v>
      </c>
      <c r="L73" s="232">
        <v>40144</v>
      </c>
      <c r="M73" s="193">
        <f t="shared" si="10"/>
        <v>81</v>
      </c>
      <c r="N73" s="195">
        <f>+P9</f>
        <v>1</v>
      </c>
      <c r="O73" s="195">
        <f t="shared" si="11"/>
        <v>1</v>
      </c>
      <c r="P73" s="195">
        <f t="shared" si="13"/>
        <v>0.35</v>
      </c>
      <c r="Q73" s="195">
        <f t="shared" si="14"/>
        <v>0.35</v>
      </c>
      <c r="R73" s="228">
        <f t="shared" si="15"/>
        <v>0</v>
      </c>
      <c r="S73" s="164"/>
      <c r="T73" s="76"/>
      <c r="U73" s="77"/>
      <c r="V73" s="77"/>
      <c r="W73" s="77"/>
      <c r="X73" s="77"/>
      <c r="Y73" s="77"/>
      <c r="Z73" s="77"/>
      <c r="AA73" s="77"/>
      <c r="AB73" s="77"/>
      <c r="AC73" s="77"/>
      <c r="AD73" s="77"/>
      <c r="AE73" s="77"/>
      <c r="AF73" s="77"/>
      <c r="AG73" s="77"/>
      <c r="AH73" s="77"/>
      <c r="AI73" s="77"/>
      <c r="AJ73" s="77"/>
      <c r="AK73" s="77"/>
      <c r="AL73" s="77"/>
      <c r="AM73" s="77"/>
      <c r="AN73" s="77"/>
      <c r="AO73" s="77"/>
      <c r="AP73" s="77"/>
      <c r="AQ73" s="77"/>
      <c r="AR73" s="77"/>
      <c r="AS73" s="77"/>
      <c r="AT73" s="77"/>
      <c r="AU73" s="77"/>
      <c r="AV73" s="77"/>
      <c r="AW73" s="77"/>
      <c r="AX73" s="77"/>
      <c r="AY73" s="77"/>
      <c r="AZ73" s="77"/>
      <c r="BA73" s="77"/>
      <c r="BB73" s="77"/>
      <c r="BC73" s="77"/>
      <c r="BD73" s="77"/>
      <c r="BE73" s="77"/>
      <c r="BF73" s="77"/>
      <c r="BG73" s="77"/>
      <c r="BH73" s="77"/>
      <c r="BI73" s="77"/>
      <c r="BJ73" s="77"/>
      <c r="BK73" s="77"/>
      <c r="BL73" s="77"/>
      <c r="BM73" s="77"/>
      <c r="BN73" s="77"/>
      <c r="BO73" s="77"/>
      <c r="BP73" s="77"/>
      <c r="BQ73" s="77"/>
      <c r="BR73" s="77"/>
      <c r="BS73" s="77"/>
      <c r="BT73" s="77"/>
      <c r="BU73" s="77"/>
      <c r="BV73" s="77"/>
      <c r="BW73" s="77"/>
      <c r="BX73" s="77"/>
      <c r="BY73" s="77"/>
      <c r="BZ73" s="77"/>
      <c r="CA73" s="77"/>
      <c r="CB73" s="77"/>
      <c r="CC73" s="77"/>
      <c r="CD73" s="77"/>
      <c r="CE73" s="77"/>
      <c r="CF73" s="77"/>
      <c r="CG73" s="77"/>
      <c r="CH73" s="77"/>
      <c r="CI73" s="77"/>
      <c r="CJ73" s="77"/>
      <c r="CK73" s="77"/>
      <c r="CL73" s="77"/>
      <c r="CM73" s="77"/>
      <c r="CN73" s="77"/>
      <c r="CO73" s="77"/>
      <c r="CP73" s="77"/>
      <c r="CQ73" s="77"/>
      <c r="CR73" s="77"/>
      <c r="CS73" s="77"/>
      <c r="CT73" s="77"/>
      <c r="CU73" s="77"/>
      <c r="CV73" s="77"/>
      <c r="CW73" s="77"/>
      <c r="CX73" s="77"/>
      <c r="CY73" s="77"/>
      <c r="CZ73" s="77"/>
      <c r="DA73" s="77"/>
      <c r="DB73" s="77"/>
      <c r="DC73" s="77"/>
      <c r="DD73" s="77"/>
      <c r="DE73" s="77"/>
      <c r="DF73" s="77"/>
      <c r="DG73" s="77"/>
      <c r="DH73" s="77"/>
      <c r="DI73" s="77"/>
      <c r="DJ73" s="77"/>
      <c r="DK73" s="77"/>
      <c r="DL73" s="77"/>
      <c r="DM73" s="77"/>
      <c r="DN73" s="77"/>
      <c r="DO73" s="77"/>
      <c r="DP73" s="77"/>
      <c r="DQ73" s="77"/>
      <c r="DR73" s="77"/>
      <c r="DS73" s="77"/>
      <c r="DT73" s="77"/>
      <c r="DU73" s="77"/>
      <c r="DV73" s="77"/>
      <c r="DW73" s="77"/>
      <c r="DX73" s="77"/>
      <c r="DY73" s="77"/>
      <c r="DZ73" s="77"/>
      <c r="EA73" s="77"/>
      <c r="EB73" s="77"/>
      <c r="EC73" s="77"/>
      <c r="ED73" s="77"/>
      <c r="EE73" s="77"/>
      <c r="EF73" s="77"/>
      <c r="EG73" s="77"/>
      <c r="EH73" s="77"/>
      <c r="EI73" s="77"/>
      <c r="EJ73" s="77"/>
      <c r="EK73" s="77"/>
      <c r="EL73" s="77"/>
      <c r="EM73" s="77"/>
      <c r="EN73" s="77"/>
      <c r="EO73" s="77"/>
      <c r="EP73" s="77"/>
      <c r="EQ73" s="77"/>
      <c r="ER73" s="77"/>
      <c r="ES73" s="77"/>
      <c r="ET73" s="77"/>
      <c r="EU73" s="77"/>
      <c r="EV73" s="77"/>
      <c r="EW73" s="77"/>
      <c r="EX73" s="77"/>
      <c r="EY73" s="77"/>
      <c r="EZ73" s="77"/>
      <c r="FA73" s="77"/>
      <c r="FB73" s="77"/>
      <c r="FC73" s="77"/>
      <c r="FD73" s="77"/>
      <c r="FE73" s="77"/>
      <c r="FF73" s="77"/>
      <c r="FG73" s="77"/>
      <c r="FH73" s="77"/>
      <c r="FI73" s="77"/>
      <c r="FJ73" s="77"/>
      <c r="FK73" s="77"/>
      <c r="FL73" s="77"/>
      <c r="FM73" s="77"/>
      <c r="FN73" s="77"/>
      <c r="FO73" s="77"/>
      <c r="FP73" s="77"/>
      <c r="FQ73" s="77"/>
      <c r="FR73" s="77"/>
      <c r="FS73" s="77"/>
      <c r="FT73" s="77"/>
      <c r="FU73" s="77"/>
      <c r="FV73" s="77"/>
      <c r="FW73" s="77"/>
      <c r="FX73" s="77"/>
      <c r="FY73" s="77"/>
      <c r="FZ73" s="77"/>
      <c r="GA73" s="77"/>
      <c r="GB73" s="77"/>
      <c r="GC73" s="77"/>
      <c r="GD73" s="77"/>
      <c r="GE73" s="77"/>
      <c r="GF73" s="77"/>
      <c r="GG73" s="77"/>
      <c r="GH73" s="77"/>
      <c r="GI73" s="77"/>
      <c r="GJ73" s="77"/>
      <c r="GK73" s="77"/>
      <c r="GL73" s="78"/>
      <c r="GM73" s="78"/>
      <c r="GN73" s="77"/>
      <c r="GO73" s="77"/>
      <c r="GP73" s="77"/>
      <c r="GQ73" s="77"/>
      <c r="GR73" s="79"/>
      <c r="GS73" s="77"/>
      <c r="GT73" s="79"/>
    </row>
    <row r="74" spans="2:202" ht="12.75">
      <c r="B74" s="163"/>
      <c r="E74" s="230" t="s">
        <v>1347</v>
      </c>
      <c r="F74" s="222"/>
      <c r="G74" s="223"/>
      <c r="H74" s="195">
        <f>+I74*$H$72</f>
        <v>2.7300000000000001E-2</v>
      </c>
      <c r="I74" s="195">
        <v>0.65</v>
      </c>
      <c r="J74" s="231">
        <f t="shared" si="12"/>
        <v>87</v>
      </c>
      <c r="K74" s="232">
        <v>40112</v>
      </c>
      <c r="L74" s="232">
        <v>40198</v>
      </c>
      <c r="M74" s="193">
        <f t="shared" si="10"/>
        <v>72</v>
      </c>
      <c r="N74" s="195">
        <f>+AVERAGE(P10:P19)</f>
        <v>0.98799999999999988</v>
      </c>
      <c r="O74" s="195">
        <f t="shared" si="11"/>
        <v>0.82758620689655171</v>
      </c>
      <c r="P74" s="195">
        <f t="shared" si="13"/>
        <v>0.64219999999999999</v>
      </c>
      <c r="Q74" s="195">
        <f t="shared" si="14"/>
        <v>0.53793103448275859</v>
      </c>
      <c r="R74" s="228">
        <f t="shared" si="15"/>
        <v>0.16041379310344817</v>
      </c>
      <c r="S74" s="164"/>
      <c r="T74" s="76"/>
      <c r="U74" s="77"/>
      <c r="V74" s="77"/>
      <c r="W74" s="77"/>
      <c r="X74" s="77"/>
      <c r="Y74" s="77"/>
      <c r="Z74" s="77"/>
      <c r="AA74" s="77"/>
      <c r="AB74" s="77"/>
      <c r="AC74" s="77"/>
      <c r="AD74" s="145" t="s">
        <v>1302</v>
      </c>
      <c r="AE74" s="77"/>
      <c r="AF74" s="77"/>
      <c r="AG74" s="145" t="s">
        <v>1304</v>
      </c>
      <c r="AI74" s="77"/>
      <c r="AJ74" s="77"/>
      <c r="AK74" s="77"/>
      <c r="AL74" s="77"/>
      <c r="AM74" s="77"/>
      <c r="AN74" s="77"/>
      <c r="AO74" s="77"/>
      <c r="AP74" s="77"/>
      <c r="AQ74" s="77"/>
      <c r="AR74" s="165" t="s">
        <v>1306</v>
      </c>
      <c r="AS74" s="77"/>
      <c r="AT74" s="77"/>
      <c r="AU74" s="77"/>
      <c r="AV74" s="77"/>
      <c r="AW74" s="77"/>
      <c r="AX74" s="145" t="s">
        <v>1308</v>
      </c>
      <c r="AY74" s="77"/>
      <c r="AZ74" s="77"/>
      <c r="BA74" s="77"/>
      <c r="BB74" s="77"/>
      <c r="BC74" s="77"/>
      <c r="BD74" s="77"/>
      <c r="BE74" s="77"/>
      <c r="BF74" s="77"/>
      <c r="BG74" s="77"/>
      <c r="BH74" s="77"/>
      <c r="BI74" s="77"/>
      <c r="BJ74" s="77"/>
      <c r="BK74" s="77"/>
      <c r="BL74" s="77"/>
      <c r="BM74" s="77"/>
      <c r="BN74" s="77"/>
      <c r="BO74" s="77"/>
      <c r="BP74" s="77"/>
      <c r="BQ74" s="77"/>
      <c r="BR74" s="77"/>
      <c r="BS74" s="77"/>
      <c r="BT74" s="77"/>
      <c r="BU74" s="77"/>
      <c r="BV74" s="77"/>
      <c r="BW74" s="77"/>
      <c r="BX74" s="77"/>
      <c r="BY74" s="77"/>
      <c r="BZ74" s="77"/>
      <c r="CA74" s="77"/>
      <c r="CB74" s="77"/>
      <c r="CC74" s="77"/>
      <c r="CD74" s="77"/>
      <c r="CE74" s="77"/>
      <c r="CF74" s="77"/>
      <c r="CG74" s="77"/>
      <c r="CH74" s="145" t="s">
        <v>1310</v>
      </c>
      <c r="CI74" s="77"/>
      <c r="CJ74" s="77"/>
      <c r="CK74" s="77"/>
      <c r="CL74" s="77"/>
      <c r="CM74" s="77"/>
      <c r="CN74" s="145" t="s">
        <v>1312</v>
      </c>
      <c r="CO74" s="77"/>
      <c r="CP74" s="77"/>
      <c r="CQ74" s="77"/>
      <c r="CR74" s="77"/>
      <c r="CS74" s="77"/>
      <c r="CT74" s="77"/>
      <c r="CU74" s="77"/>
      <c r="CV74" s="77"/>
      <c r="CW74" s="77"/>
      <c r="CX74" s="77"/>
      <c r="CY74" s="165" t="s">
        <v>1314</v>
      </c>
      <c r="CZ74" s="77"/>
      <c r="DA74" s="77"/>
      <c r="DB74" s="189" t="s">
        <v>1316</v>
      </c>
      <c r="DC74" s="77"/>
      <c r="DD74" s="77"/>
      <c r="DE74" s="77"/>
      <c r="DF74" s="77"/>
      <c r="DG74" s="77"/>
      <c r="DH74" s="77"/>
      <c r="DI74" s="77"/>
      <c r="DJ74" s="77"/>
      <c r="DK74" s="77"/>
      <c r="DL74" s="77"/>
      <c r="DM74" s="145" t="s">
        <v>1321</v>
      </c>
      <c r="DN74" s="77"/>
      <c r="DO74" s="77"/>
      <c r="DP74" s="145" t="s">
        <v>1323</v>
      </c>
      <c r="DQ74" s="77"/>
      <c r="DR74" s="77"/>
      <c r="DS74" s="77"/>
      <c r="DT74" s="77"/>
      <c r="DU74" s="77"/>
      <c r="DV74" s="77"/>
      <c r="DW74" s="77"/>
      <c r="DX74" s="77"/>
      <c r="DY74" s="77"/>
      <c r="DZ74" s="77"/>
      <c r="EA74" s="77"/>
      <c r="EB74" s="77"/>
      <c r="EC74" s="77"/>
      <c r="ED74" s="77"/>
      <c r="EE74" s="77"/>
      <c r="EF74" s="77"/>
      <c r="EG74" s="77"/>
      <c r="EH74" s="77"/>
      <c r="EI74" s="77"/>
      <c r="EJ74" s="77"/>
      <c r="EK74" s="77"/>
      <c r="EL74" s="77"/>
      <c r="EM74" s="77"/>
      <c r="EN74" s="77"/>
      <c r="EO74" s="77"/>
      <c r="EP74" s="77"/>
      <c r="EQ74" s="77"/>
      <c r="ER74" s="77"/>
      <c r="ES74" s="77"/>
      <c r="ET74" s="77"/>
      <c r="EU74" s="77"/>
      <c r="EV74" s="77"/>
      <c r="EW74" s="77"/>
      <c r="EX74" s="77"/>
      <c r="EY74" s="77"/>
      <c r="EZ74" s="77"/>
      <c r="FA74" s="77"/>
      <c r="FB74" s="77"/>
      <c r="FC74" s="77"/>
      <c r="FD74" s="77"/>
      <c r="FE74" s="77"/>
      <c r="FF74" s="77"/>
      <c r="FG74" s="77"/>
      <c r="FH74" s="77"/>
      <c r="FI74" s="77"/>
      <c r="FJ74" s="77"/>
      <c r="FK74" s="77"/>
      <c r="FL74" s="77"/>
      <c r="FM74" s="77"/>
      <c r="FN74" s="77"/>
      <c r="FO74" s="77"/>
      <c r="FP74" s="77"/>
      <c r="FQ74" s="77"/>
      <c r="FR74" s="77"/>
      <c r="FS74" s="77"/>
      <c r="FT74" s="77"/>
      <c r="FU74" s="77"/>
      <c r="FV74" s="77"/>
      <c r="FW74" s="77"/>
      <c r="FX74" s="77"/>
      <c r="FY74" s="77"/>
      <c r="FZ74" s="77"/>
      <c r="GA74" s="77"/>
      <c r="GB74" s="77"/>
      <c r="GC74" s="77"/>
      <c r="GD74" s="77"/>
      <c r="GE74" s="77"/>
      <c r="GF74" s="77"/>
      <c r="GG74" s="77"/>
      <c r="GH74" s="77"/>
      <c r="GI74" s="77"/>
      <c r="GJ74" s="77"/>
      <c r="GK74" s="77"/>
      <c r="GL74" s="78"/>
      <c r="GM74" s="78"/>
      <c r="GN74" s="77"/>
      <c r="GO74" s="77"/>
      <c r="GP74" s="77"/>
      <c r="GQ74" s="77"/>
      <c r="GR74" s="79"/>
      <c r="GS74" s="77"/>
      <c r="GT74" s="79"/>
    </row>
    <row r="75" spans="2:202" ht="12.75">
      <c r="B75" s="163"/>
      <c r="E75" s="233" t="s">
        <v>1348</v>
      </c>
      <c r="F75" s="234"/>
      <c r="G75" s="235"/>
      <c r="H75" s="224">
        <f>+I75*$H$69</f>
        <v>9.4E-2</v>
      </c>
      <c r="I75" s="224">
        <v>0.47</v>
      </c>
      <c r="J75" s="229">
        <f t="shared" si="12"/>
        <v>96</v>
      </c>
      <c r="K75" s="226">
        <v>40103</v>
      </c>
      <c r="L75" s="226">
        <v>40198</v>
      </c>
      <c r="M75" s="225">
        <f t="shared" si="10"/>
        <v>81</v>
      </c>
      <c r="N75" s="224">
        <f>+SUMPRODUCT($N$76:$N$79,I76:I79)</f>
        <v>0.81393111111111105</v>
      </c>
      <c r="O75" s="224">
        <f>+SUMPRODUCT($O$76:$O$79,I76:I79)</f>
        <v>0.78048189925395295</v>
      </c>
      <c r="P75" s="224">
        <f t="shared" si="13"/>
        <v>0.38254762222222216</v>
      </c>
      <c r="Q75" s="224">
        <f t="shared" si="14"/>
        <v>0.36682649264935785</v>
      </c>
      <c r="R75" s="228">
        <f t="shared" si="15"/>
        <v>3.3449211857158101E-2</v>
      </c>
      <c r="S75" s="164"/>
      <c r="T75" s="76"/>
      <c r="U75" s="77"/>
      <c r="V75" s="77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77"/>
      <c r="AO75" s="77"/>
      <c r="AP75" s="77"/>
      <c r="AQ75" s="77"/>
      <c r="AR75" s="77"/>
      <c r="AS75" s="77"/>
      <c r="AT75" s="77"/>
      <c r="AU75" s="77"/>
      <c r="AV75" s="77"/>
      <c r="AW75" s="77"/>
      <c r="AX75" s="77"/>
      <c r="AY75" s="77"/>
      <c r="AZ75" s="77"/>
      <c r="BA75" s="77"/>
      <c r="BB75" s="77"/>
      <c r="BC75" s="77"/>
      <c r="BD75" s="77"/>
      <c r="BE75" s="77"/>
      <c r="BF75" s="77"/>
      <c r="BG75" s="77"/>
      <c r="BH75" s="77"/>
      <c r="BI75" s="77"/>
      <c r="BJ75" s="77"/>
      <c r="BK75" s="77"/>
      <c r="BL75" s="77"/>
      <c r="BM75" s="77"/>
      <c r="BN75" s="77"/>
      <c r="BO75" s="77"/>
      <c r="BP75" s="77"/>
      <c r="BQ75" s="77"/>
      <c r="BR75" s="77"/>
      <c r="BS75" s="77"/>
      <c r="BT75" s="77"/>
      <c r="BU75" s="77"/>
      <c r="BV75" s="77"/>
      <c r="BW75" s="77"/>
      <c r="BX75" s="77"/>
      <c r="BY75" s="77"/>
      <c r="BZ75" s="77"/>
      <c r="CA75" s="77"/>
      <c r="CB75" s="77"/>
      <c r="CC75" s="77"/>
      <c r="CD75" s="77"/>
      <c r="CE75" s="77"/>
      <c r="CF75" s="77"/>
      <c r="CG75" s="77"/>
      <c r="CH75" s="77"/>
      <c r="CI75" s="77"/>
      <c r="CJ75" s="77"/>
      <c r="CK75" s="77"/>
      <c r="CL75" s="77"/>
      <c r="CM75" s="77"/>
      <c r="CN75" s="77"/>
      <c r="CO75" s="77"/>
      <c r="CP75" s="77"/>
      <c r="CQ75" s="77"/>
      <c r="CR75" s="77"/>
      <c r="CS75" s="77"/>
      <c r="CT75" s="77"/>
      <c r="CU75" s="77"/>
      <c r="CV75" s="77"/>
      <c r="CW75" s="77"/>
      <c r="CX75" s="77"/>
      <c r="CY75" s="77"/>
      <c r="CZ75" s="77"/>
      <c r="DA75" s="77"/>
      <c r="DB75" s="77"/>
      <c r="DC75" s="77"/>
      <c r="DD75" s="77"/>
      <c r="DE75" s="77"/>
      <c r="DF75" s="77"/>
      <c r="DG75" s="77"/>
      <c r="DH75" s="77"/>
      <c r="DI75" s="77"/>
      <c r="DJ75" s="77"/>
      <c r="DK75" s="77"/>
      <c r="DL75" s="77"/>
      <c r="DM75" s="77"/>
      <c r="DN75" s="77"/>
      <c r="DO75" s="77"/>
      <c r="DP75" s="77"/>
      <c r="DQ75" s="77"/>
      <c r="DR75" s="77"/>
      <c r="DS75" s="77"/>
      <c r="DT75" s="77"/>
      <c r="DU75" s="77"/>
      <c r="DV75" s="77"/>
      <c r="DW75" s="77"/>
      <c r="DX75" s="77"/>
      <c r="DY75" s="77"/>
      <c r="DZ75" s="77"/>
      <c r="EA75" s="77"/>
      <c r="EB75" s="77"/>
      <c r="EC75" s="77"/>
      <c r="ED75" s="77"/>
      <c r="EE75" s="77"/>
      <c r="EF75" s="77"/>
      <c r="EG75" s="77"/>
      <c r="EH75" s="77"/>
      <c r="EI75" s="77"/>
      <c r="EJ75" s="77"/>
      <c r="EK75" s="77"/>
      <c r="EL75" s="77"/>
      <c r="EM75" s="77"/>
      <c r="EN75" s="77"/>
      <c r="EO75" s="77"/>
      <c r="EP75" s="77"/>
      <c r="EQ75" s="77"/>
      <c r="ER75" s="77"/>
      <c r="ES75" s="77"/>
      <c r="ET75" s="77"/>
      <c r="EU75" s="77"/>
      <c r="EV75" s="77"/>
      <c r="EW75" s="77"/>
      <c r="EX75" s="77"/>
      <c r="EY75" s="77"/>
      <c r="EZ75" s="77"/>
      <c r="FA75" s="77"/>
      <c r="FB75" s="77"/>
      <c r="FC75" s="77"/>
      <c r="FD75" s="77"/>
      <c r="FE75" s="77"/>
      <c r="FF75" s="77"/>
      <c r="FG75" s="77"/>
      <c r="FH75" s="77"/>
      <c r="FI75" s="77"/>
      <c r="FJ75" s="77"/>
      <c r="FK75" s="77"/>
      <c r="FL75" s="77"/>
      <c r="FM75" s="77"/>
      <c r="FN75" s="77"/>
      <c r="FO75" s="77"/>
      <c r="FP75" s="77"/>
      <c r="FQ75" s="77"/>
      <c r="FR75" s="77"/>
      <c r="FS75" s="77"/>
      <c r="FT75" s="77"/>
      <c r="FU75" s="77"/>
      <c r="FV75" s="77"/>
      <c r="FW75" s="77"/>
      <c r="FX75" s="77"/>
      <c r="FY75" s="77"/>
      <c r="FZ75" s="77"/>
      <c r="GA75" s="77"/>
      <c r="GB75" s="77"/>
      <c r="GC75" s="77"/>
      <c r="GD75" s="77"/>
      <c r="GE75" s="77"/>
      <c r="GF75" s="77"/>
      <c r="GG75" s="77"/>
      <c r="GH75" s="77"/>
      <c r="GI75" s="77"/>
      <c r="GJ75" s="77"/>
      <c r="GK75" s="77"/>
      <c r="GL75" s="78"/>
      <c r="GM75" s="78"/>
      <c r="GN75" s="77"/>
      <c r="GO75" s="77"/>
      <c r="GP75" s="77"/>
      <c r="GQ75" s="77"/>
      <c r="GR75" s="79"/>
      <c r="GS75" s="77"/>
      <c r="GT75" s="79"/>
    </row>
    <row r="76" spans="2:202" ht="12.75">
      <c r="B76" s="163"/>
      <c r="E76" s="230" t="s">
        <v>1349</v>
      </c>
      <c r="F76" s="222"/>
      <c r="G76" s="223"/>
      <c r="H76" s="195">
        <f>+I76*$H$75</f>
        <v>4.3240000000000001E-2</v>
      </c>
      <c r="I76" s="195">
        <v>0.46</v>
      </c>
      <c r="J76" s="231">
        <f t="shared" si="12"/>
        <v>96</v>
      </c>
      <c r="K76" s="232">
        <v>40103</v>
      </c>
      <c r="L76" s="232">
        <v>40198</v>
      </c>
      <c r="M76" s="193">
        <f t="shared" si="10"/>
        <v>81</v>
      </c>
      <c r="N76" s="195">
        <f>+AVERAGE(P20:P28)</f>
        <v>0.75777777777777777</v>
      </c>
      <c r="O76" s="195">
        <f>+AVERAGE(L20:L28)</f>
        <v>0.74502923976608193</v>
      </c>
      <c r="P76" s="195">
        <f t="shared" si="13"/>
        <v>0.34857777777777776</v>
      </c>
      <c r="Q76" s="195">
        <f t="shared" si="14"/>
        <v>0.34271345029239769</v>
      </c>
      <c r="R76" s="228">
        <f t="shared" si="15"/>
        <v>1.2748538011695842E-2</v>
      </c>
      <c r="S76" s="164"/>
      <c r="T76" s="76"/>
      <c r="U76" s="77"/>
      <c r="V76" s="77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77"/>
      <c r="AO76" s="77"/>
      <c r="AP76" s="77"/>
      <c r="AQ76" s="77"/>
      <c r="AR76" s="77"/>
      <c r="AS76" s="77"/>
      <c r="AT76" s="77"/>
      <c r="AU76" s="77"/>
      <c r="AV76" s="77"/>
      <c r="AW76" s="77"/>
      <c r="AX76" s="77"/>
      <c r="AY76" s="77"/>
      <c r="AZ76" s="77"/>
      <c r="BA76" s="77"/>
      <c r="BB76" s="77"/>
      <c r="BC76" s="77"/>
      <c r="BD76" s="77"/>
      <c r="BE76" s="77"/>
      <c r="BF76" s="77"/>
      <c r="BG76" s="77"/>
      <c r="BH76" s="77"/>
      <c r="BI76" s="77"/>
      <c r="BJ76" s="77"/>
      <c r="BK76" s="77"/>
      <c r="BL76" s="77"/>
      <c r="BM76" s="77"/>
      <c r="BN76" s="77"/>
      <c r="BO76" s="77"/>
      <c r="BP76" s="77"/>
      <c r="BQ76" s="77"/>
      <c r="BR76" s="77"/>
      <c r="BS76" s="77"/>
      <c r="BT76" s="77"/>
      <c r="BU76" s="77"/>
      <c r="BV76" s="77"/>
      <c r="BW76" s="77"/>
      <c r="BX76" s="77"/>
      <c r="BY76" s="77"/>
      <c r="BZ76" s="77"/>
      <c r="CA76" s="77"/>
      <c r="CB76" s="77"/>
      <c r="CC76" s="77"/>
      <c r="CD76" s="77"/>
      <c r="CE76" s="77"/>
      <c r="CF76" s="77"/>
      <c r="CG76" s="77"/>
      <c r="CH76" s="77"/>
      <c r="CI76" s="77"/>
      <c r="CJ76" s="77"/>
      <c r="CK76" s="77"/>
      <c r="CL76" s="77"/>
      <c r="CM76" s="77"/>
      <c r="CN76" s="77"/>
      <c r="CO76" s="77"/>
      <c r="CP76" s="77"/>
      <c r="CQ76" s="77"/>
      <c r="CR76" s="77"/>
      <c r="CS76" s="77"/>
      <c r="CT76" s="77"/>
      <c r="CU76" s="77"/>
      <c r="CV76" s="77"/>
      <c r="CW76" s="77"/>
      <c r="CX76" s="77"/>
      <c r="CY76" s="77"/>
      <c r="CZ76" s="77"/>
      <c r="DA76" s="77"/>
      <c r="DB76" s="77"/>
      <c r="DC76" s="77"/>
      <c r="DD76" s="77"/>
      <c r="DE76" s="77"/>
      <c r="DF76" s="77"/>
      <c r="DG76" s="77"/>
      <c r="DH76" s="77"/>
      <c r="DI76" s="77"/>
      <c r="DJ76" s="77"/>
      <c r="DK76" s="77"/>
      <c r="DL76" s="77"/>
      <c r="DM76" s="77"/>
      <c r="DN76" s="77"/>
      <c r="DO76" s="77"/>
      <c r="DP76" s="77"/>
      <c r="DQ76" s="77"/>
      <c r="DR76" s="77"/>
      <c r="DS76" s="77"/>
      <c r="DT76" s="77"/>
      <c r="DU76" s="77"/>
      <c r="DV76" s="77"/>
      <c r="DW76" s="77"/>
      <c r="DX76" s="77"/>
      <c r="DY76" s="77"/>
      <c r="DZ76" s="77"/>
      <c r="EA76" s="77"/>
      <c r="EB76" s="77"/>
      <c r="EC76" s="77"/>
      <c r="ED76" s="77"/>
      <c r="EE76" s="77"/>
      <c r="EF76" s="77"/>
      <c r="EG76" s="77"/>
      <c r="EH76" s="77"/>
      <c r="EI76" s="77"/>
      <c r="EJ76" s="77"/>
      <c r="EK76" s="77"/>
      <c r="EL76" s="77"/>
      <c r="EM76" s="77"/>
      <c r="EN76" s="77"/>
      <c r="EO76" s="77"/>
      <c r="EP76" s="77"/>
      <c r="EQ76" s="77"/>
      <c r="ER76" s="77"/>
      <c r="ES76" s="77"/>
      <c r="ET76" s="77"/>
      <c r="EU76" s="77"/>
      <c r="EV76" s="77"/>
      <c r="EW76" s="77"/>
      <c r="EX76" s="77"/>
      <c r="EY76" s="77"/>
      <c r="EZ76" s="77"/>
      <c r="FA76" s="77"/>
      <c r="FB76" s="77"/>
      <c r="FC76" s="77"/>
      <c r="FD76" s="77"/>
      <c r="FE76" s="77"/>
      <c r="FF76" s="77"/>
      <c r="FG76" s="77"/>
      <c r="FH76" s="77"/>
      <c r="FI76" s="77"/>
      <c r="FJ76" s="77"/>
      <c r="FK76" s="77"/>
      <c r="FL76" s="77"/>
      <c r="FM76" s="77"/>
      <c r="FN76" s="77"/>
      <c r="FO76" s="77"/>
      <c r="FP76" s="77"/>
      <c r="FQ76" s="77"/>
      <c r="FR76" s="77"/>
      <c r="FS76" s="77"/>
      <c r="FT76" s="77"/>
      <c r="FU76" s="77"/>
      <c r="FV76" s="77"/>
      <c r="FW76" s="77"/>
      <c r="FX76" s="77"/>
      <c r="FY76" s="77"/>
      <c r="FZ76" s="77"/>
      <c r="GA76" s="77"/>
      <c r="GB76" s="77"/>
      <c r="GC76" s="77"/>
      <c r="GD76" s="77"/>
      <c r="GE76" s="77"/>
      <c r="GF76" s="77"/>
      <c r="GG76" s="77"/>
      <c r="GH76" s="77"/>
      <c r="GI76" s="77"/>
      <c r="GJ76" s="77"/>
      <c r="GK76" s="77"/>
      <c r="GL76" s="78"/>
      <c r="GM76" s="78"/>
      <c r="GN76" s="77"/>
      <c r="GO76" s="77"/>
      <c r="GP76" s="77"/>
      <c r="GQ76" s="77"/>
      <c r="GR76" s="79"/>
      <c r="GS76" s="77"/>
      <c r="GT76" s="79"/>
    </row>
    <row r="77" spans="2:202" ht="12.75">
      <c r="B77" s="163"/>
      <c r="E77" s="230" t="s">
        <v>1350</v>
      </c>
      <c r="F77" s="222"/>
      <c r="G77" s="223"/>
      <c r="H77" s="195">
        <f>+I77*$H$75</f>
        <v>8.4600000000000005E-3</v>
      </c>
      <c r="I77" s="195">
        <v>0.09</v>
      </c>
      <c r="J77" s="231">
        <f t="shared" si="12"/>
        <v>28</v>
      </c>
      <c r="K77" s="232">
        <v>40155</v>
      </c>
      <c r="L77" s="232">
        <v>40182</v>
      </c>
      <c r="M77" s="193">
        <f t="shared" si="10"/>
        <v>29</v>
      </c>
      <c r="N77" s="195">
        <f>+AVERAGE(P62:P64)</f>
        <v>0.96333333333333337</v>
      </c>
      <c r="O77" s="195">
        <f>+AVERAGE(L62:L64)</f>
        <v>1</v>
      </c>
      <c r="P77" s="195">
        <f t="shared" si="13"/>
        <v>8.6699999999999999E-2</v>
      </c>
      <c r="Q77" s="195">
        <f t="shared" si="14"/>
        <v>0.09</v>
      </c>
      <c r="R77" s="228">
        <f t="shared" si="15"/>
        <v>-3.6666666666666625E-2</v>
      </c>
      <c r="S77" s="164"/>
      <c r="T77" s="76"/>
      <c r="U77" s="77"/>
      <c r="V77" s="77"/>
      <c r="W77" s="77"/>
      <c r="X77" s="77"/>
      <c r="Y77" s="77"/>
      <c r="Z77" s="77"/>
      <c r="AA77" s="77"/>
      <c r="AB77" s="77"/>
      <c r="AC77" s="77"/>
      <c r="AD77" s="145" t="s">
        <v>1305</v>
      </c>
      <c r="AE77" s="77"/>
      <c r="AF77" s="77"/>
      <c r="AG77" s="77"/>
      <c r="AH77" s="77"/>
      <c r="AI77" s="77"/>
      <c r="AJ77" s="77"/>
      <c r="AK77" s="77"/>
      <c r="AL77" s="77"/>
      <c r="AM77" s="77"/>
      <c r="AN77" s="77"/>
      <c r="AO77" s="77"/>
      <c r="AP77" s="77"/>
      <c r="AQ77" s="77"/>
      <c r="AR77" s="201" t="s">
        <v>1309</v>
      </c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7"/>
      <c r="BD77" s="77"/>
      <c r="BE77" s="77"/>
      <c r="BF77" s="77"/>
      <c r="BG77" s="77"/>
      <c r="BH77" s="77"/>
      <c r="BI77" s="77"/>
      <c r="BJ77" s="77"/>
      <c r="BK77" s="77"/>
      <c r="BL77" s="77"/>
      <c r="BM77" s="77"/>
      <c r="BN77" s="77"/>
      <c r="BO77" s="77"/>
      <c r="BP77" s="77"/>
      <c r="BQ77" s="77"/>
      <c r="BR77" s="77"/>
      <c r="BS77" s="77"/>
      <c r="BT77" s="77"/>
      <c r="BU77" s="77"/>
      <c r="BV77" s="77"/>
      <c r="BW77" s="77"/>
      <c r="BX77" s="77"/>
      <c r="BY77" s="77"/>
      <c r="BZ77" s="77"/>
      <c r="CA77" s="77"/>
      <c r="CB77" s="77"/>
      <c r="CC77" s="77"/>
      <c r="CD77" s="77"/>
      <c r="CE77" s="77"/>
      <c r="CF77" s="77"/>
      <c r="CG77" s="77"/>
      <c r="CH77" s="166" t="s">
        <v>1313</v>
      </c>
      <c r="CI77" s="77"/>
      <c r="CJ77" s="77"/>
      <c r="CK77" s="77"/>
      <c r="CL77" s="77"/>
      <c r="CM77" s="77"/>
      <c r="CN77" s="77"/>
      <c r="CO77" s="77"/>
      <c r="CP77" s="77"/>
      <c r="CQ77" s="77"/>
      <c r="CR77" s="77"/>
      <c r="CS77" s="77"/>
      <c r="CT77" s="77"/>
      <c r="CU77" s="77"/>
      <c r="CV77" s="77"/>
      <c r="CW77" s="77"/>
      <c r="CX77" s="77"/>
      <c r="CY77" s="77"/>
      <c r="CZ77" s="77"/>
      <c r="DA77" s="77"/>
      <c r="DB77" s="166" t="s">
        <v>1317</v>
      </c>
      <c r="DC77" s="77"/>
      <c r="DD77" s="77"/>
      <c r="DE77" s="77"/>
      <c r="DF77" s="77"/>
      <c r="DG77" s="77"/>
      <c r="DH77" s="77"/>
      <c r="DI77" s="77"/>
      <c r="DJ77" s="77"/>
      <c r="DK77" s="77"/>
      <c r="DL77" s="77"/>
      <c r="DM77" s="77"/>
      <c r="DN77" s="77"/>
      <c r="DO77" s="77"/>
      <c r="DP77" s="166" t="s">
        <v>1324</v>
      </c>
      <c r="DQ77" s="77"/>
      <c r="DR77" s="77"/>
      <c r="DS77" s="77"/>
      <c r="DT77" s="77"/>
      <c r="DU77" s="77"/>
      <c r="DV77" s="77"/>
      <c r="DW77" s="77"/>
      <c r="DX77" s="77"/>
      <c r="DY77" s="77"/>
      <c r="DZ77" s="77"/>
      <c r="EA77" s="77"/>
      <c r="EB77" s="77"/>
      <c r="EC77" s="77"/>
      <c r="ED77" s="77"/>
      <c r="EE77" s="77"/>
      <c r="EF77" s="77"/>
      <c r="EG77" s="77"/>
      <c r="EH77" s="77"/>
      <c r="EI77" s="77"/>
      <c r="EJ77" s="77"/>
      <c r="EK77" s="77"/>
      <c r="EL77" s="77"/>
      <c r="EM77" s="77"/>
      <c r="EN77" s="77"/>
      <c r="EO77" s="77"/>
      <c r="EP77" s="77"/>
      <c r="EQ77" s="77"/>
      <c r="ER77" s="77"/>
      <c r="ES77" s="77"/>
      <c r="ET77" s="77"/>
      <c r="EU77" s="77"/>
      <c r="EV77" s="77"/>
      <c r="EW77" s="77"/>
      <c r="EX77" s="77"/>
      <c r="EY77" s="77"/>
      <c r="EZ77" s="77"/>
      <c r="FA77" s="77"/>
      <c r="FB77" s="77"/>
      <c r="FC77" s="77"/>
      <c r="FD77" s="77"/>
      <c r="FE77" s="77"/>
      <c r="FF77" s="77"/>
      <c r="FG77" s="77"/>
      <c r="FH77" s="77"/>
      <c r="FI77" s="77"/>
      <c r="FJ77" s="77"/>
      <c r="FK77" s="77"/>
      <c r="FL77" s="77"/>
      <c r="FM77" s="77"/>
      <c r="FN77" s="77"/>
      <c r="FO77" s="77"/>
      <c r="FP77" s="77"/>
      <c r="FQ77" s="77"/>
      <c r="FR77" s="77"/>
      <c r="FS77" s="77"/>
      <c r="FT77" s="77"/>
      <c r="FU77" s="77"/>
      <c r="FV77" s="77"/>
      <c r="FW77" s="77"/>
      <c r="FX77" s="77"/>
      <c r="FY77" s="77"/>
      <c r="FZ77" s="77"/>
      <c r="GA77" s="77"/>
      <c r="GB77" s="77"/>
      <c r="GC77" s="77"/>
      <c r="GD77" s="77"/>
      <c r="GE77" s="77"/>
      <c r="GF77" s="77"/>
      <c r="GG77" s="77"/>
      <c r="GH77" s="77"/>
      <c r="GI77" s="77"/>
      <c r="GJ77" s="77"/>
      <c r="GK77" s="77"/>
      <c r="GL77" s="78"/>
      <c r="GM77" s="78"/>
      <c r="GN77" s="77"/>
      <c r="GO77" s="77"/>
      <c r="GP77" s="77"/>
      <c r="GQ77" s="77"/>
      <c r="GR77" s="79"/>
      <c r="GS77" s="77"/>
      <c r="GT77" s="79"/>
    </row>
    <row r="78" spans="2:202" ht="12.75">
      <c r="B78" s="163"/>
      <c r="E78" s="230" t="s">
        <v>1159</v>
      </c>
      <c r="F78" s="222"/>
      <c r="G78" s="223"/>
      <c r="H78" s="195">
        <f>+I78*$H$75</f>
        <v>3.5720000000000002E-2</v>
      </c>
      <c r="I78" s="195">
        <v>0.38</v>
      </c>
      <c r="J78" s="231">
        <f t="shared" si="12"/>
        <v>74</v>
      </c>
      <c r="K78" s="232">
        <v>40125</v>
      </c>
      <c r="L78" s="232">
        <v>40198</v>
      </c>
      <c r="M78" s="193">
        <f t="shared" si="10"/>
        <v>59</v>
      </c>
      <c r="N78" s="195">
        <f>+AVERAGE(P29:P58)</f>
        <v>0.83066666666666655</v>
      </c>
      <c r="O78" s="195">
        <f>+AVERAGE(L29:L58)</f>
        <v>0.80821917808219124</v>
      </c>
      <c r="P78" s="195">
        <f t="shared" si="13"/>
        <v>0.31565333333333329</v>
      </c>
      <c r="Q78" s="195">
        <f t="shared" si="14"/>
        <v>0.30712328767123265</v>
      </c>
      <c r="R78" s="228">
        <f t="shared" si="15"/>
        <v>2.2447488584475317E-2</v>
      </c>
      <c r="S78" s="164"/>
      <c r="T78" s="76"/>
      <c r="U78" s="77"/>
      <c r="V78" s="77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77"/>
      <c r="AK78" s="77"/>
      <c r="AL78" s="77"/>
      <c r="AM78" s="77"/>
      <c r="AN78" s="77"/>
      <c r="AO78" s="77"/>
      <c r="AP78" s="77"/>
      <c r="AQ78" s="77"/>
      <c r="AR78" s="77"/>
      <c r="AS78" s="77"/>
      <c r="AT78" s="77"/>
      <c r="AU78" s="77"/>
      <c r="AV78" s="77"/>
      <c r="AW78" s="77"/>
      <c r="AX78" s="77"/>
      <c r="AY78" s="77"/>
      <c r="AZ78" s="77"/>
      <c r="BA78" s="77"/>
      <c r="BB78" s="77"/>
      <c r="BC78" s="77"/>
      <c r="BD78" s="77"/>
      <c r="BE78" s="77"/>
      <c r="BF78" s="77"/>
      <c r="BG78" s="77"/>
      <c r="BH78" s="77"/>
      <c r="BI78" s="77"/>
      <c r="BJ78" s="77"/>
      <c r="BK78" s="77"/>
      <c r="BL78" s="77"/>
      <c r="BM78" s="77"/>
      <c r="BN78" s="77"/>
      <c r="BO78" s="77"/>
      <c r="BP78" s="77"/>
      <c r="BQ78" s="77"/>
      <c r="BR78" s="77"/>
      <c r="BS78" s="77"/>
      <c r="BT78" s="77"/>
      <c r="BU78" s="77"/>
      <c r="BV78" s="77"/>
      <c r="BW78" s="77"/>
      <c r="BX78" s="77"/>
      <c r="BY78" s="77"/>
      <c r="BZ78" s="77"/>
      <c r="CA78" s="77"/>
      <c r="CB78" s="77"/>
      <c r="CC78" s="77"/>
      <c r="CD78" s="77"/>
      <c r="CE78" s="77"/>
      <c r="CF78" s="77"/>
      <c r="CG78" s="77"/>
      <c r="CH78" s="77"/>
      <c r="CI78" s="77"/>
      <c r="CJ78" s="77"/>
      <c r="CK78" s="77"/>
      <c r="CL78" s="77"/>
      <c r="CM78" s="77"/>
      <c r="CN78" s="77"/>
      <c r="CO78" s="77"/>
      <c r="CP78" s="77"/>
      <c r="CQ78" s="77"/>
      <c r="CR78" s="77"/>
      <c r="CS78" s="77"/>
      <c r="CT78" s="77"/>
      <c r="CU78" s="77"/>
      <c r="CV78" s="77"/>
      <c r="CW78" s="77"/>
      <c r="CX78" s="77"/>
      <c r="CY78" s="77"/>
      <c r="CZ78" s="77"/>
      <c r="DA78" s="77"/>
      <c r="DB78" s="77"/>
      <c r="DC78" s="77"/>
      <c r="DD78" s="77"/>
      <c r="DE78" s="77"/>
      <c r="DF78" s="77"/>
      <c r="DG78" s="77"/>
      <c r="DH78" s="77"/>
      <c r="DI78" s="77"/>
      <c r="DJ78" s="77"/>
      <c r="DK78" s="77"/>
      <c r="DL78" s="77"/>
      <c r="DM78" s="77"/>
      <c r="DN78" s="77"/>
      <c r="DO78" s="77"/>
      <c r="DP78" s="77"/>
      <c r="DQ78" s="77"/>
      <c r="DR78" s="77"/>
      <c r="DS78" s="77"/>
      <c r="DT78" s="77"/>
      <c r="DU78" s="77"/>
      <c r="DV78" s="77"/>
      <c r="DW78" s="77"/>
      <c r="DX78" s="77"/>
      <c r="DY78" s="77"/>
      <c r="DZ78" s="77"/>
      <c r="EA78" s="77"/>
      <c r="EB78" s="77"/>
      <c r="EC78" s="77"/>
      <c r="ED78" s="77"/>
      <c r="EE78" s="77"/>
      <c r="EF78" s="77"/>
      <c r="EG78" s="77"/>
      <c r="EH78" s="77"/>
      <c r="EI78" s="77"/>
      <c r="EJ78" s="77"/>
      <c r="EK78" s="77"/>
      <c r="EL78" s="77"/>
      <c r="EM78" s="77"/>
      <c r="EN78" s="77"/>
      <c r="EO78" s="77"/>
      <c r="EP78" s="77"/>
      <c r="EQ78" s="77"/>
      <c r="ER78" s="77"/>
      <c r="ES78" s="77"/>
      <c r="ET78" s="77"/>
      <c r="EU78" s="77"/>
      <c r="EV78" s="77"/>
      <c r="EW78" s="77"/>
      <c r="EX78" s="77"/>
      <c r="EY78" s="77"/>
      <c r="EZ78" s="77"/>
      <c r="FA78" s="77"/>
      <c r="FB78" s="77"/>
      <c r="FC78" s="77"/>
      <c r="FD78" s="77"/>
      <c r="FE78" s="77"/>
      <c r="FF78" s="77"/>
      <c r="FG78" s="77"/>
      <c r="FH78" s="77"/>
      <c r="FI78" s="77"/>
      <c r="FJ78" s="77"/>
      <c r="FK78" s="77"/>
      <c r="FL78" s="77"/>
      <c r="FM78" s="77"/>
      <c r="FN78" s="77"/>
      <c r="FO78" s="77"/>
      <c r="FP78" s="77"/>
      <c r="FQ78" s="77"/>
      <c r="FR78" s="77"/>
      <c r="FS78" s="77"/>
      <c r="FT78" s="77"/>
      <c r="FU78" s="77"/>
      <c r="FV78" s="77"/>
      <c r="FW78" s="77"/>
      <c r="FX78" s="77"/>
      <c r="FY78" s="77"/>
      <c r="FZ78" s="77"/>
      <c r="GA78" s="77"/>
      <c r="GB78" s="77"/>
      <c r="GC78" s="77"/>
      <c r="GD78" s="77"/>
      <c r="GE78" s="77"/>
      <c r="GF78" s="77"/>
      <c r="GG78" s="77"/>
      <c r="GH78" s="77"/>
      <c r="GI78" s="77"/>
      <c r="GJ78" s="77"/>
      <c r="GK78" s="77"/>
      <c r="GL78" s="78"/>
      <c r="GM78" s="78"/>
      <c r="GN78" s="77"/>
      <c r="GO78" s="77"/>
      <c r="GP78" s="77"/>
      <c r="GQ78" s="77"/>
      <c r="GR78" s="79"/>
      <c r="GS78" s="77"/>
      <c r="GT78" s="79"/>
    </row>
    <row r="79" spans="2:202" ht="12.75">
      <c r="B79" s="163"/>
      <c r="E79" s="230" t="s">
        <v>1148</v>
      </c>
      <c r="F79" s="222"/>
      <c r="G79" s="223"/>
      <c r="H79" s="195">
        <f>+I79*$H$75</f>
        <v>6.5800000000000008E-3</v>
      </c>
      <c r="I79" s="195">
        <v>7.0000000000000007E-2</v>
      </c>
      <c r="J79" s="231">
        <f t="shared" si="12"/>
        <v>32</v>
      </c>
      <c r="K79" s="232">
        <v>40166</v>
      </c>
      <c r="L79" s="232">
        <v>40197</v>
      </c>
      <c r="M79" s="193">
        <f t="shared" si="10"/>
        <v>18</v>
      </c>
      <c r="N79" s="195">
        <f>+AVERAGE(P59:P61)</f>
        <v>0.9</v>
      </c>
      <c r="O79" s="195">
        <f>+AVERAGE(L59:L61)</f>
        <v>0.58064516129032262</v>
      </c>
      <c r="P79" s="195">
        <f t="shared" si="13"/>
        <v>6.3000000000000014E-2</v>
      </c>
      <c r="Q79" s="195">
        <f t="shared" si="14"/>
        <v>4.0645161290322585E-2</v>
      </c>
      <c r="R79" s="228">
        <f t="shared" si="15"/>
        <v>0.3193548387096774</v>
      </c>
      <c r="S79" s="164"/>
      <c r="T79" s="76"/>
      <c r="U79" s="77"/>
      <c r="V79" s="77"/>
      <c r="W79" s="77"/>
      <c r="X79" s="77"/>
      <c r="Y79" s="77"/>
      <c r="Z79" s="77"/>
      <c r="AA79" s="77"/>
      <c r="AB79" s="77"/>
      <c r="AC79" s="77"/>
      <c r="AD79" s="77"/>
      <c r="AE79" s="77"/>
      <c r="AF79" s="77"/>
      <c r="AG79" s="77"/>
      <c r="AH79" s="77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/>
      <c r="BB79" s="77"/>
      <c r="BC79" s="77"/>
      <c r="BD79" s="77"/>
      <c r="BE79" s="77"/>
      <c r="BF79" s="77"/>
      <c r="BG79" s="77"/>
      <c r="BH79" s="77"/>
      <c r="BI79" s="77"/>
      <c r="BJ79" s="77"/>
      <c r="BK79" s="77"/>
      <c r="BL79" s="77"/>
      <c r="BM79" s="77"/>
      <c r="BN79" s="77"/>
      <c r="BO79" s="77"/>
      <c r="BP79" s="77"/>
      <c r="BQ79" s="77"/>
      <c r="BR79" s="77"/>
      <c r="BS79" s="77"/>
      <c r="BT79" s="77"/>
      <c r="BU79" s="77"/>
      <c r="BV79" s="77"/>
      <c r="BW79" s="77"/>
      <c r="BX79" s="77"/>
      <c r="BY79" s="77"/>
      <c r="BZ79" s="77"/>
      <c r="CA79" s="77"/>
      <c r="CB79" s="77"/>
      <c r="CC79" s="77"/>
      <c r="CD79" s="77"/>
      <c r="CE79" s="77"/>
      <c r="CF79" s="77"/>
      <c r="CG79" s="77"/>
      <c r="CH79" s="77"/>
      <c r="CI79" s="77"/>
      <c r="CJ79" s="77"/>
      <c r="CK79" s="77"/>
      <c r="CL79" s="77"/>
      <c r="CM79" s="77"/>
      <c r="CN79" s="77"/>
      <c r="CO79" s="77"/>
      <c r="CP79" s="77"/>
      <c r="CQ79" s="77"/>
      <c r="CR79" s="77"/>
      <c r="CS79" s="77"/>
      <c r="CT79" s="77"/>
      <c r="CU79" s="77"/>
      <c r="CV79" s="77"/>
      <c r="CW79" s="77"/>
      <c r="CX79" s="77"/>
      <c r="CY79" s="77"/>
      <c r="CZ79" s="77"/>
      <c r="DA79" s="77"/>
      <c r="DB79" s="77"/>
      <c r="DC79" s="77"/>
      <c r="DD79" s="77"/>
      <c r="DE79" s="77"/>
      <c r="DF79" s="77"/>
      <c r="DG79" s="77"/>
      <c r="DH79" s="77"/>
      <c r="DI79" s="77"/>
      <c r="DJ79" s="77"/>
      <c r="DK79" s="77"/>
      <c r="DL79" s="77"/>
      <c r="DM79" s="77"/>
      <c r="DN79" s="77"/>
      <c r="DO79" s="77"/>
      <c r="DP79" s="77"/>
      <c r="DQ79" s="77"/>
      <c r="DR79" s="77"/>
      <c r="DS79" s="77"/>
      <c r="DT79" s="77"/>
      <c r="DU79" s="77"/>
      <c r="DV79" s="77"/>
      <c r="DW79" s="77"/>
      <c r="DX79" s="77"/>
      <c r="DY79" s="77"/>
      <c r="DZ79" s="77"/>
      <c r="EA79" s="77"/>
      <c r="EB79" s="77"/>
      <c r="EC79" s="77"/>
      <c r="ED79" s="77"/>
      <c r="EE79" s="77"/>
      <c r="EF79" s="77"/>
      <c r="EG79" s="77"/>
      <c r="EH79" s="77"/>
      <c r="EI79" s="77"/>
      <c r="EJ79" s="77"/>
      <c r="EK79" s="77"/>
      <c r="EL79" s="77"/>
      <c r="EM79" s="77"/>
      <c r="EN79" s="77"/>
      <c r="EO79" s="77"/>
      <c r="EP79" s="77"/>
      <c r="EQ79" s="77"/>
      <c r="ER79" s="77"/>
      <c r="ES79" s="77"/>
      <c r="ET79" s="77"/>
      <c r="EU79" s="77"/>
      <c r="EV79" s="77"/>
      <c r="EW79" s="77"/>
      <c r="EX79" s="77"/>
      <c r="EY79" s="77"/>
      <c r="EZ79" s="77"/>
      <c r="FA79" s="77"/>
      <c r="FB79" s="77"/>
      <c r="FC79" s="77"/>
      <c r="FD79" s="77"/>
      <c r="FE79" s="77"/>
      <c r="FF79" s="77"/>
      <c r="FG79" s="77"/>
      <c r="FH79" s="77"/>
      <c r="FI79" s="77"/>
      <c r="FJ79" s="77"/>
      <c r="FK79" s="77"/>
      <c r="FL79" s="77"/>
      <c r="FM79" s="77"/>
      <c r="FN79" s="77"/>
      <c r="FO79" s="77"/>
      <c r="FP79" s="77"/>
      <c r="FQ79" s="77"/>
      <c r="FR79" s="77"/>
      <c r="FS79" s="77"/>
      <c r="FT79" s="77"/>
      <c r="FU79" s="77"/>
      <c r="FV79" s="77"/>
      <c r="FW79" s="77"/>
      <c r="FX79" s="77"/>
      <c r="FY79" s="77"/>
      <c r="FZ79" s="77"/>
      <c r="GA79" s="77"/>
      <c r="GB79" s="77"/>
      <c r="GC79" s="77"/>
      <c r="GD79" s="77"/>
      <c r="GE79" s="77"/>
      <c r="GF79" s="77"/>
      <c r="GG79" s="77"/>
      <c r="GH79" s="77"/>
      <c r="GI79" s="77"/>
      <c r="GJ79" s="77"/>
      <c r="GK79" s="77"/>
      <c r="GL79" s="78"/>
      <c r="GM79" s="78"/>
      <c r="GN79" s="77"/>
      <c r="GO79" s="77"/>
      <c r="GP79" s="77"/>
      <c r="GQ79" s="77"/>
      <c r="GR79" s="79"/>
      <c r="GS79" s="77"/>
      <c r="GT79" s="79"/>
    </row>
    <row r="80" spans="2:202" ht="12.75">
      <c r="B80" s="163"/>
      <c r="E80" s="221" t="s">
        <v>1351</v>
      </c>
      <c r="F80" s="222"/>
      <c r="G80" s="223"/>
      <c r="H80" s="224">
        <f>+I80*$H$69</f>
        <v>0.03</v>
      </c>
      <c r="I80" s="224">
        <v>0.15</v>
      </c>
      <c r="J80" s="229">
        <f t="shared" si="12"/>
        <v>78</v>
      </c>
      <c r="K80" s="226">
        <v>40126</v>
      </c>
      <c r="L80" s="226">
        <v>40203</v>
      </c>
      <c r="M80" s="225">
        <f t="shared" si="10"/>
        <v>58</v>
      </c>
      <c r="N80" s="227">
        <v>0.76</v>
      </c>
      <c r="O80" s="224">
        <f t="shared" si="11"/>
        <v>0.74358974358974361</v>
      </c>
      <c r="P80" s="224">
        <f t="shared" si="13"/>
        <v>0.11399999999999999</v>
      </c>
      <c r="Q80" s="224">
        <f t="shared" si="14"/>
        <v>0.11153846153846154</v>
      </c>
      <c r="R80" s="228">
        <f t="shared" si="15"/>
        <v>1.6410256410256396E-2</v>
      </c>
      <c r="S80" s="164"/>
      <c r="T80" s="76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77"/>
      <c r="AO80" s="77"/>
      <c r="AP80" s="77"/>
      <c r="AQ80" s="77"/>
      <c r="AR80" s="77"/>
      <c r="AS80" s="77"/>
      <c r="AT80" s="77"/>
      <c r="AU80" s="77"/>
      <c r="AV80" s="77"/>
      <c r="AW80" s="77"/>
      <c r="AX80" s="77"/>
      <c r="AY80" s="77"/>
      <c r="AZ80" s="77"/>
      <c r="BA80" s="77"/>
      <c r="BB80" s="77"/>
      <c r="BC80" s="77"/>
      <c r="BD80" s="77"/>
      <c r="BE80" s="77"/>
      <c r="BF80" s="77"/>
      <c r="BG80" s="77"/>
      <c r="BH80" s="77"/>
      <c r="BI80" s="77"/>
      <c r="BJ80" s="77"/>
      <c r="BK80" s="77"/>
      <c r="BL80" s="77"/>
      <c r="BM80" s="77"/>
      <c r="BN80" s="77"/>
      <c r="BO80" s="77"/>
      <c r="BP80" s="77"/>
      <c r="BQ80" s="77"/>
      <c r="BR80" s="77"/>
      <c r="BS80" s="77"/>
      <c r="BT80" s="77"/>
      <c r="BU80" s="77"/>
      <c r="BV80" s="77"/>
      <c r="BW80" s="77"/>
      <c r="BX80" s="77"/>
      <c r="BY80" s="77"/>
      <c r="BZ80" s="77"/>
      <c r="CA80" s="77"/>
      <c r="CB80" s="77"/>
      <c r="CC80" s="77"/>
      <c r="CD80" s="77"/>
      <c r="CE80" s="77"/>
      <c r="CF80" s="77"/>
      <c r="CG80" s="77"/>
      <c r="CH80" s="77"/>
      <c r="CI80" s="77"/>
      <c r="CJ80" s="77"/>
      <c r="CK80" s="77"/>
      <c r="CL80" s="77"/>
      <c r="CM80" s="77"/>
      <c r="CN80" s="77"/>
      <c r="CO80" s="77"/>
      <c r="CP80" s="77"/>
      <c r="CQ80" s="77"/>
      <c r="CR80" s="77"/>
      <c r="CS80" s="77"/>
      <c r="CT80" s="77"/>
      <c r="CU80" s="77"/>
      <c r="CV80" s="77"/>
      <c r="CW80" s="77"/>
      <c r="CX80" s="77"/>
      <c r="CY80" s="77"/>
      <c r="CZ80" s="77"/>
      <c r="DA80" s="77"/>
      <c r="DB80" s="77"/>
      <c r="DC80" s="77"/>
      <c r="DD80" s="77"/>
      <c r="DE80" s="77"/>
      <c r="DF80" s="77"/>
      <c r="DG80" s="77"/>
      <c r="DH80" s="77"/>
      <c r="DI80" s="77"/>
      <c r="DJ80" s="77"/>
      <c r="DK80" s="77"/>
      <c r="DL80" s="77"/>
      <c r="DM80" s="77"/>
      <c r="DN80" s="77"/>
      <c r="DO80" s="77"/>
      <c r="DP80" s="77"/>
      <c r="DQ80" s="77"/>
      <c r="DR80" s="77"/>
      <c r="DS80" s="77"/>
      <c r="DT80" s="77"/>
      <c r="DU80" s="77"/>
      <c r="DV80" s="77"/>
      <c r="DW80" s="77"/>
      <c r="DX80" s="77"/>
      <c r="DY80" s="77"/>
      <c r="DZ80" s="77"/>
      <c r="EA80" s="77"/>
      <c r="EB80" s="77"/>
      <c r="EC80" s="77"/>
      <c r="ED80" s="77"/>
      <c r="EE80" s="77"/>
      <c r="EF80" s="77"/>
      <c r="EG80" s="77"/>
      <c r="EH80" s="77"/>
      <c r="EI80" s="77"/>
      <c r="EJ80" s="77"/>
      <c r="EK80" s="77"/>
      <c r="EL80" s="77"/>
      <c r="EM80" s="77"/>
      <c r="EN80" s="77"/>
      <c r="EO80" s="77"/>
      <c r="EP80" s="77"/>
      <c r="EQ80" s="77"/>
      <c r="ER80" s="77"/>
      <c r="ES80" s="77"/>
      <c r="ET80" s="77"/>
      <c r="EU80" s="77"/>
      <c r="EV80" s="77"/>
      <c r="EW80" s="77"/>
      <c r="EX80" s="77"/>
      <c r="EY80" s="77"/>
      <c r="EZ80" s="77"/>
      <c r="FA80" s="77"/>
      <c r="FB80" s="77"/>
      <c r="FC80" s="77"/>
      <c r="FD80" s="77"/>
      <c r="FE80" s="77"/>
      <c r="FF80" s="77"/>
      <c r="FG80" s="77"/>
      <c r="FH80" s="77"/>
      <c r="FI80" s="77"/>
      <c r="FJ80" s="77"/>
      <c r="FK80" s="77"/>
      <c r="FL80" s="77"/>
      <c r="FM80" s="77"/>
      <c r="FN80" s="77"/>
      <c r="FO80" s="77"/>
      <c r="FP80" s="77"/>
      <c r="FQ80" s="77"/>
      <c r="FR80" s="77"/>
      <c r="FS80" s="77"/>
      <c r="FT80" s="77"/>
      <c r="FU80" s="77"/>
      <c r="FV80" s="77"/>
      <c r="FW80" s="77"/>
      <c r="FX80" s="77"/>
      <c r="FY80" s="77"/>
      <c r="FZ80" s="77"/>
      <c r="GA80" s="77"/>
      <c r="GB80" s="77"/>
      <c r="GC80" s="77"/>
      <c r="GD80" s="77"/>
      <c r="GE80" s="77"/>
      <c r="GF80" s="77"/>
      <c r="GG80" s="77"/>
      <c r="GH80" s="77"/>
      <c r="GI80" s="77"/>
      <c r="GJ80" s="77"/>
      <c r="GK80" s="77"/>
      <c r="GL80" s="78"/>
      <c r="GM80" s="78"/>
      <c r="GN80" s="77"/>
      <c r="GO80" s="77"/>
      <c r="GP80" s="77"/>
      <c r="GQ80" s="77"/>
      <c r="GR80" s="79"/>
      <c r="GS80" s="77"/>
      <c r="GT80" s="79"/>
    </row>
    <row r="81" spans="2:202" ht="12.75">
      <c r="B81" s="163"/>
      <c r="E81" s="221" t="s">
        <v>1099</v>
      </c>
      <c r="F81" s="222"/>
      <c r="G81" s="223"/>
      <c r="H81" s="224">
        <f>+I81*$H$69</f>
        <v>2.0000000000000004E-2</v>
      </c>
      <c r="I81" s="224">
        <v>0.1</v>
      </c>
      <c r="J81" s="229">
        <f t="shared" si="12"/>
        <v>20</v>
      </c>
      <c r="K81" s="226">
        <v>40189</v>
      </c>
      <c r="L81" s="226">
        <v>40208</v>
      </c>
      <c r="M81" s="225">
        <f t="shared" si="10"/>
        <v>0</v>
      </c>
      <c r="N81" s="227">
        <v>0</v>
      </c>
      <c r="O81" s="224">
        <f t="shared" si="11"/>
        <v>0</v>
      </c>
      <c r="P81" s="224">
        <f t="shared" si="13"/>
        <v>0</v>
      </c>
      <c r="Q81" s="224">
        <f t="shared" si="14"/>
        <v>0</v>
      </c>
      <c r="R81" s="228">
        <f t="shared" si="15"/>
        <v>0</v>
      </c>
      <c r="S81" s="164"/>
      <c r="T81" s="76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  <c r="BL81" s="77"/>
      <c r="BM81" s="77"/>
      <c r="BN81" s="77"/>
      <c r="BO81" s="77"/>
      <c r="BP81" s="77"/>
      <c r="BQ81" s="77"/>
      <c r="BR81" s="77"/>
      <c r="BS81" s="77"/>
      <c r="BT81" s="77"/>
      <c r="BU81" s="77"/>
      <c r="BV81" s="77"/>
      <c r="BW81" s="77"/>
      <c r="BX81" s="77"/>
      <c r="BY81" s="77"/>
      <c r="BZ81" s="77"/>
      <c r="CA81" s="77"/>
      <c r="CB81" s="77"/>
      <c r="CC81" s="77"/>
      <c r="CD81" s="77"/>
      <c r="CE81" s="77"/>
      <c r="CF81" s="77"/>
      <c r="CG81" s="77"/>
      <c r="CH81" s="77"/>
      <c r="CI81" s="77"/>
      <c r="CJ81" s="77"/>
      <c r="CK81" s="77"/>
      <c r="CL81" s="77"/>
      <c r="CM81" s="77"/>
      <c r="CN81" s="77"/>
      <c r="CO81" s="77"/>
      <c r="CP81" s="77"/>
      <c r="CQ81" s="77"/>
      <c r="CR81" s="77"/>
      <c r="CS81" s="77"/>
      <c r="CT81" s="77"/>
      <c r="CU81" s="77"/>
      <c r="CV81" s="77"/>
      <c r="CW81" s="77"/>
      <c r="CX81" s="77"/>
      <c r="CY81" s="77"/>
      <c r="CZ81" s="77"/>
      <c r="DA81" s="77"/>
      <c r="DB81" s="77"/>
      <c r="DC81" s="77"/>
      <c r="DD81" s="77"/>
      <c r="DE81" s="77"/>
      <c r="DF81" s="77"/>
      <c r="DG81" s="77"/>
      <c r="DH81" s="77"/>
      <c r="DI81" s="77"/>
      <c r="DJ81" s="77"/>
      <c r="DK81" s="77"/>
      <c r="DL81" s="77"/>
      <c r="DM81" s="77"/>
      <c r="DN81" s="77"/>
      <c r="DO81" s="77"/>
      <c r="DP81" s="77"/>
      <c r="DQ81" s="77"/>
      <c r="DR81" s="77"/>
      <c r="DS81" s="77"/>
      <c r="DT81" s="77"/>
      <c r="DU81" s="77"/>
      <c r="DV81" s="77"/>
      <c r="DW81" s="77"/>
      <c r="DX81" s="77"/>
      <c r="DY81" s="77"/>
      <c r="DZ81" s="77"/>
      <c r="EA81" s="77"/>
      <c r="EB81" s="77"/>
      <c r="EC81" s="77"/>
      <c r="ED81" s="77"/>
      <c r="EE81" s="77"/>
      <c r="EF81" s="77"/>
      <c r="EG81" s="77"/>
      <c r="EH81" s="77"/>
      <c r="EI81" s="77"/>
      <c r="EJ81" s="77"/>
      <c r="EK81" s="77"/>
      <c r="EL81" s="77"/>
      <c r="EM81" s="77"/>
      <c r="EN81" s="77"/>
      <c r="EO81" s="77"/>
      <c r="EP81" s="77"/>
      <c r="EQ81" s="77"/>
      <c r="ER81" s="77"/>
      <c r="ES81" s="77"/>
      <c r="ET81" s="77"/>
      <c r="EU81" s="77"/>
      <c r="EV81" s="77"/>
      <c r="EW81" s="77"/>
      <c r="EX81" s="77"/>
      <c r="EY81" s="77"/>
      <c r="EZ81" s="77"/>
      <c r="FA81" s="77"/>
      <c r="FB81" s="77"/>
      <c r="FC81" s="77"/>
      <c r="FD81" s="77"/>
      <c r="FE81" s="77"/>
      <c r="FF81" s="77"/>
      <c r="FG81" s="77"/>
      <c r="FH81" s="77"/>
      <c r="FI81" s="77"/>
      <c r="FJ81" s="77"/>
      <c r="FK81" s="77"/>
      <c r="FL81" s="77"/>
      <c r="FM81" s="77"/>
      <c r="FN81" s="77"/>
      <c r="FO81" s="77"/>
      <c r="FP81" s="77"/>
      <c r="FQ81" s="77"/>
      <c r="FR81" s="77"/>
      <c r="FS81" s="77"/>
      <c r="FT81" s="77"/>
      <c r="FU81" s="77"/>
      <c r="FV81" s="77"/>
      <c r="FW81" s="77"/>
      <c r="FX81" s="77"/>
      <c r="FY81" s="77"/>
      <c r="FZ81" s="77"/>
      <c r="GA81" s="77"/>
      <c r="GB81" s="77"/>
      <c r="GC81" s="77"/>
      <c r="GD81" s="77"/>
      <c r="GE81" s="77"/>
      <c r="GF81" s="77"/>
      <c r="GG81" s="77"/>
      <c r="GH81" s="77"/>
      <c r="GI81" s="77"/>
      <c r="GJ81" s="77"/>
      <c r="GK81" s="77"/>
      <c r="GL81" s="78"/>
      <c r="GM81" s="78"/>
      <c r="GN81" s="77"/>
      <c r="GO81" s="77"/>
      <c r="GP81" s="77"/>
      <c r="GQ81" s="77"/>
      <c r="GR81" s="79"/>
      <c r="GS81" s="77"/>
      <c r="GT81" s="79"/>
    </row>
    <row r="82" spans="2:202" ht="12.75">
      <c r="B82" s="163"/>
      <c r="E82" s="300"/>
      <c r="F82" s="300"/>
      <c r="G82" s="300"/>
      <c r="H82" s="300"/>
      <c r="I82" s="300"/>
      <c r="J82" s="300"/>
      <c r="K82" s="300"/>
      <c r="L82" s="300"/>
      <c r="M82" s="300"/>
      <c r="N82" s="300"/>
      <c r="O82" s="300"/>
      <c r="P82" s="300"/>
      <c r="Q82" s="236"/>
      <c r="S82" s="164"/>
      <c r="T82" s="76"/>
      <c r="U82" s="77"/>
      <c r="V82" s="77"/>
      <c r="W82" s="77"/>
      <c r="X82" s="77"/>
      <c r="Y82" s="368" t="s">
        <v>1245</v>
      </c>
      <c r="Z82" s="369"/>
      <c r="AA82" s="370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77"/>
      <c r="BI82" s="77"/>
      <c r="BJ82" s="77"/>
      <c r="BK82" s="77"/>
      <c r="BL82" s="77"/>
      <c r="BM82" s="77"/>
      <c r="BN82" s="77"/>
      <c r="BO82" s="353" t="s">
        <v>1252</v>
      </c>
      <c r="BP82" s="354"/>
      <c r="BQ82" s="355"/>
      <c r="BR82" s="77"/>
      <c r="BS82" s="77"/>
      <c r="BT82" s="77"/>
      <c r="BU82" s="77"/>
      <c r="BV82" s="77"/>
      <c r="BW82" s="77"/>
      <c r="BX82" s="77"/>
      <c r="BY82" s="77"/>
      <c r="BZ82" s="77"/>
      <c r="CA82" s="77"/>
      <c r="CB82" s="77"/>
      <c r="CC82" s="77"/>
      <c r="CD82" s="77"/>
      <c r="CE82" s="77"/>
      <c r="CF82" s="77"/>
      <c r="CG82" s="77"/>
      <c r="CH82" s="77"/>
      <c r="CI82" s="77"/>
      <c r="CJ82" s="77"/>
      <c r="CK82" s="77"/>
      <c r="CL82" s="77"/>
      <c r="CM82" s="77"/>
      <c r="CN82" s="77"/>
      <c r="CO82" s="77"/>
      <c r="CP82" s="77"/>
      <c r="CQ82" s="77"/>
      <c r="CR82" s="77"/>
      <c r="CS82" s="77"/>
      <c r="CT82" s="77"/>
      <c r="CU82" s="77"/>
      <c r="CV82" s="77"/>
      <c r="CW82" s="77"/>
      <c r="CX82" s="77"/>
      <c r="CY82" s="77"/>
      <c r="CZ82" s="77"/>
      <c r="DA82" s="77"/>
      <c r="DB82" s="77"/>
      <c r="DC82" s="77"/>
      <c r="DD82" s="77"/>
      <c r="DE82" s="353" t="s">
        <v>1255</v>
      </c>
      <c r="DF82" s="354"/>
      <c r="DG82" s="355"/>
      <c r="DH82" s="77"/>
      <c r="DI82" s="77"/>
      <c r="DJ82" s="77"/>
      <c r="DK82" s="77"/>
      <c r="DL82" s="77"/>
      <c r="DM82" s="77"/>
      <c r="DN82" s="77"/>
      <c r="DO82" s="77"/>
      <c r="DP82" s="77"/>
      <c r="DQ82" s="77"/>
      <c r="DR82" s="77"/>
      <c r="DS82" s="77"/>
      <c r="DT82" s="77"/>
      <c r="DU82" s="77"/>
      <c r="DV82" s="77"/>
      <c r="DW82" s="77"/>
      <c r="DX82" s="77"/>
      <c r="DY82" s="77"/>
      <c r="DZ82" s="77"/>
      <c r="EA82" s="77"/>
      <c r="EB82" s="77"/>
      <c r="EC82" s="77"/>
      <c r="ED82" s="77"/>
      <c r="EE82" s="77"/>
      <c r="EF82" s="77"/>
      <c r="EG82" s="77"/>
      <c r="EH82" s="77"/>
      <c r="EI82" s="77"/>
      <c r="EJ82" s="77"/>
      <c r="EK82" s="77"/>
      <c r="EL82" s="77"/>
      <c r="EM82" s="77"/>
      <c r="EN82" s="77"/>
      <c r="EO82" s="77"/>
      <c r="EP82" s="77"/>
      <c r="EQ82" s="77"/>
      <c r="ER82" s="77"/>
      <c r="ES82" s="77"/>
      <c r="ET82" s="77"/>
      <c r="EU82" s="353" t="s">
        <v>1257</v>
      </c>
      <c r="EV82" s="354"/>
      <c r="EW82" s="355"/>
      <c r="EX82" s="77"/>
      <c r="EY82" s="77"/>
      <c r="EZ82" s="77"/>
      <c r="FA82" s="77"/>
      <c r="FB82" s="77"/>
      <c r="FC82" s="77"/>
      <c r="FD82" s="77"/>
      <c r="FE82" s="77"/>
      <c r="FF82" s="77"/>
      <c r="FG82" s="77"/>
      <c r="FH82" s="77"/>
      <c r="FI82" s="77"/>
      <c r="FJ82" s="77"/>
      <c r="FK82" s="77"/>
      <c r="FL82" s="77"/>
      <c r="FM82" s="77"/>
      <c r="FN82" s="77"/>
      <c r="FO82" s="77"/>
      <c r="FP82" s="77"/>
      <c r="FQ82" s="77"/>
      <c r="FR82" s="77"/>
      <c r="FS82" s="77"/>
      <c r="FT82" s="77"/>
      <c r="FU82" s="77"/>
      <c r="FV82" s="77"/>
      <c r="FW82" s="362" t="s">
        <v>1260</v>
      </c>
      <c r="FX82" s="363"/>
      <c r="FY82" s="364"/>
      <c r="FZ82" s="77"/>
      <c r="GA82" s="77"/>
      <c r="GB82" s="77"/>
      <c r="GC82" s="77"/>
      <c r="GD82" s="77"/>
      <c r="GE82" s="77"/>
      <c r="GF82" s="77"/>
      <c r="GG82" s="77"/>
      <c r="GH82" s="77"/>
      <c r="GI82" s="77"/>
      <c r="GJ82" s="77"/>
      <c r="GK82" s="77"/>
      <c r="GL82" s="78"/>
      <c r="GM82" s="78"/>
      <c r="GN82" s="77"/>
      <c r="GO82" s="77"/>
      <c r="GP82" s="77"/>
      <c r="GQ82" s="77"/>
      <c r="GR82" s="79"/>
      <c r="GS82" s="77"/>
      <c r="GT82" s="79"/>
    </row>
    <row r="83" spans="2:202" ht="12.75">
      <c r="B83" s="163"/>
      <c r="E83" s="300"/>
      <c r="F83" s="300"/>
      <c r="G83" s="300"/>
      <c r="H83" s="300"/>
      <c r="I83" s="300"/>
      <c r="J83" s="300"/>
      <c r="K83" s="334"/>
      <c r="L83" s="334"/>
      <c r="M83" s="300"/>
      <c r="N83" s="335" t="s">
        <v>1352</v>
      </c>
      <c r="O83" s="336"/>
      <c r="P83" s="335">
        <f>+O70*$I$70+O71*$I$71+O72*$I$72+O75*$I$75+O80*$I$80+O81*$I$81</f>
        <v>0.6655524541878195</v>
      </c>
      <c r="Q83" s="336"/>
      <c r="S83" s="164"/>
      <c r="T83" s="76"/>
      <c r="U83" s="77"/>
      <c r="V83" s="77"/>
      <c r="W83" s="77"/>
      <c r="X83" s="77"/>
      <c r="Y83" s="371"/>
      <c r="Z83" s="372"/>
      <c r="AA83" s="373"/>
      <c r="AB83" s="77"/>
      <c r="AC83" s="77"/>
      <c r="AD83" s="77"/>
      <c r="AE83" s="77"/>
      <c r="AF83" s="77"/>
      <c r="AG83" s="77"/>
      <c r="AH83" s="77"/>
      <c r="AI83" s="77"/>
      <c r="AJ83" s="77"/>
      <c r="AK83" s="77"/>
      <c r="AL83" s="77"/>
      <c r="AM83" s="77"/>
      <c r="AN83" s="77"/>
      <c r="AO83" s="77"/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7"/>
      <c r="BD83" s="77"/>
      <c r="BE83" s="77"/>
      <c r="BF83" s="77"/>
      <c r="BG83" s="77"/>
      <c r="BH83" s="77"/>
      <c r="BI83" s="77"/>
      <c r="BJ83" s="77"/>
      <c r="BK83" s="77"/>
      <c r="BL83" s="77"/>
      <c r="BM83" s="77"/>
      <c r="BN83" s="77"/>
      <c r="BO83" s="356"/>
      <c r="BP83" s="357"/>
      <c r="BQ83" s="358"/>
      <c r="BR83" s="77"/>
      <c r="BS83" s="77"/>
      <c r="BT83" s="77"/>
      <c r="BU83" s="77"/>
      <c r="BV83" s="77"/>
      <c r="BW83" s="77"/>
      <c r="BX83" s="77"/>
      <c r="BY83" s="77"/>
      <c r="BZ83" s="77"/>
      <c r="CA83" s="77"/>
      <c r="CB83" s="77"/>
      <c r="CC83" s="77"/>
      <c r="CD83" s="77"/>
      <c r="CE83" s="77"/>
      <c r="CF83" s="77"/>
      <c r="CG83" s="77"/>
      <c r="CH83" s="77"/>
      <c r="CI83" s="77"/>
      <c r="CJ83" s="77"/>
      <c r="CK83" s="77"/>
      <c r="CL83" s="77"/>
      <c r="CM83" s="77"/>
      <c r="CN83" s="77"/>
      <c r="CO83" s="77"/>
      <c r="CP83" s="77"/>
      <c r="CQ83" s="77"/>
      <c r="CR83" s="77"/>
      <c r="CS83" s="77"/>
      <c r="CT83" s="77"/>
      <c r="CU83" s="77"/>
      <c r="CV83" s="77"/>
      <c r="CW83" s="77"/>
      <c r="CX83" s="77"/>
      <c r="CY83" s="77"/>
      <c r="CZ83" s="77"/>
      <c r="DA83" s="77"/>
      <c r="DB83" s="77"/>
      <c r="DC83" s="77"/>
      <c r="DD83" s="77"/>
      <c r="DE83" s="356"/>
      <c r="DF83" s="357"/>
      <c r="DG83" s="358"/>
      <c r="DH83" s="77"/>
      <c r="DI83" s="77"/>
      <c r="DJ83" s="77"/>
      <c r="DK83" s="77"/>
      <c r="DL83" s="77"/>
      <c r="DM83" s="77"/>
      <c r="DN83" s="77"/>
      <c r="DO83" s="77"/>
      <c r="DP83" s="77"/>
      <c r="DQ83" s="77"/>
      <c r="DR83" s="77"/>
      <c r="DS83" s="77"/>
      <c r="DT83" s="77"/>
      <c r="DU83" s="77"/>
      <c r="DV83" s="77"/>
      <c r="DW83" s="77"/>
      <c r="DX83" s="77"/>
      <c r="DY83" s="77"/>
      <c r="DZ83" s="77"/>
      <c r="EA83" s="77"/>
      <c r="EB83" s="77"/>
      <c r="EC83" s="77"/>
      <c r="ED83" s="77"/>
      <c r="EE83" s="77"/>
      <c r="EF83" s="77"/>
      <c r="EG83" s="77"/>
      <c r="EH83" s="77"/>
      <c r="EI83" s="77"/>
      <c r="EJ83" s="77"/>
      <c r="EK83" s="77"/>
      <c r="EL83" s="77"/>
      <c r="EM83" s="77"/>
      <c r="EN83" s="77"/>
      <c r="EO83" s="77"/>
      <c r="EP83" s="77"/>
      <c r="EQ83" s="77"/>
      <c r="ER83" s="77"/>
      <c r="ES83" s="77"/>
      <c r="ET83" s="77"/>
      <c r="EU83" s="356"/>
      <c r="EV83" s="357"/>
      <c r="EW83" s="358"/>
      <c r="EX83" s="77"/>
      <c r="EY83" s="77"/>
      <c r="EZ83" s="77"/>
      <c r="FA83" s="77"/>
      <c r="FB83" s="77"/>
      <c r="FC83" s="77"/>
      <c r="FD83" s="77"/>
      <c r="FE83" s="77"/>
      <c r="FF83" s="77"/>
      <c r="FG83" s="77"/>
      <c r="FH83" s="77"/>
      <c r="FI83" s="77"/>
      <c r="FJ83" s="77"/>
      <c r="FK83" s="77"/>
      <c r="FL83" s="77"/>
      <c r="FM83" s="77"/>
      <c r="FN83" s="77"/>
      <c r="FO83" s="77"/>
      <c r="FP83" s="77"/>
      <c r="FQ83" s="77"/>
      <c r="FR83" s="77"/>
      <c r="FS83" s="77"/>
      <c r="FT83" s="77"/>
      <c r="FU83" s="77"/>
      <c r="FV83" s="77"/>
      <c r="FW83" s="365"/>
      <c r="FX83" s="366"/>
      <c r="FY83" s="367"/>
      <c r="FZ83" s="77"/>
      <c r="GA83" s="77"/>
      <c r="GB83" s="77"/>
      <c r="GC83" s="77"/>
      <c r="GD83" s="77"/>
      <c r="GE83" s="77"/>
      <c r="GF83" s="77"/>
      <c r="GG83" s="77"/>
      <c r="GH83" s="77"/>
      <c r="GI83" s="77"/>
      <c r="GJ83" s="77"/>
      <c r="GK83" s="77"/>
      <c r="GL83" s="78"/>
      <c r="GM83" s="78"/>
      <c r="GN83" s="77"/>
      <c r="GO83" s="77"/>
      <c r="GP83" s="77"/>
      <c r="GQ83" s="77"/>
      <c r="GR83" s="79"/>
      <c r="GS83" s="77"/>
      <c r="GT83" s="79"/>
    </row>
    <row r="84" spans="2:202" ht="12.75">
      <c r="B84" s="163"/>
      <c r="E84" s="300"/>
      <c r="F84" s="300"/>
      <c r="G84" s="300"/>
      <c r="H84" s="300"/>
      <c r="I84" s="300"/>
      <c r="J84" s="300"/>
      <c r="K84" s="334"/>
      <c r="L84" s="334"/>
      <c r="M84" s="300"/>
      <c r="N84" s="335" t="s">
        <v>1353</v>
      </c>
      <c r="O84" s="336"/>
      <c r="P84" s="335">
        <f>+N70*$I$70+N71*$I$71+N72*$I$72+N75*$I$75+N80*$I$80+N81*$I$81</f>
        <v>0.7149096222222221</v>
      </c>
      <c r="Q84" s="336"/>
      <c r="S84" s="164"/>
      <c r="T84" s="76"/>
      <c r="U84" s="77"/>
      <c r="V84" s="77"/>
      <c r="W84" s="77"/>
      <c r="X84" s="77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7"/>
      <c r="AJ84" s="77"/>
      <c r="AK84" s="77"/>
      <c r="AL84" s="77"/>
      <c r="AM84" s="77"/>
      <c r="AN84" s="77"/>
      <c r="AO84" s="77"/>
      <c r="AP84" s="77"/>
      <c r="AQ84" s="77"/>
      <c r="AR84" s="77"/>
      <c r="AS84" s="77"/>
      <c r="AT84" s="77"/>
      <c r="AU84" s="77"/>
      <c r="AV84" s="77"/>
      <c r="AW84" s="77"/>
      <c r="AX84" s="77"/>
      <c r="AY84" s="77"/>
      <c r="AZ84" s="77"/>
      <c r="BA84" s="77"/>
      <c r="BB84" s="77"/>
      <c r="BC84" s="77"/>
      <c r="BD84" s="77"/>
      <c r="BE84" s="77"/>
      <c r="BF84" s="77"/>
      <c r="BG84" s="77"/>
      <c r="BH84" s="77"/>
      <c r="BI84" s="77"/>
      <c r="BJ84" s="77"/>
      <c r="BK84" s="77"/>
      <c r="BL84" s="77"/>
      <c r="BM84" s="77"/>
      <c r="BN84" s="77"/>
      <c r="BO84" s="77"/>
      <c r="BP84" s="77"/>
      <c r="BQ84" s="77"/>
      <c r="BR84" s="77"/>
      <c r="BS84" s="77"/>
      <c r="BT84" s="77"/>
      <c r="BU84" s="77"/>
      <c r="BV84" s="77"/>
      <c r="BW84" s="77"/>
      <c r="BX84" s="77"/>
      <c r="BY84" s="77"/>
      <c r="BZ84" s="77"/>
      <c r="CA84" s="77"/>
      <c r="CB84" s="77"/>
      <c r="CC84" s="77"/>
      <c r="CD84" s="77"/>
      <c r="CE84" s="77"/>
      <c r="CF84" s="77"/>
      <c r="CG84" s="77"/>
      <c r="CH84" s="77"/>
      <c r="CI84" s="77"/>
      <c r="CJ84" s="77"/>
      <c r="CK84" s="77"/>
      <c r="CL84" s="77"/>
      <c r="CM84" s="77"/>
      <c r="CN84" s="77"/>
      <c r="CO84" s="77"/>
      <c r="CP84" s="77"/>
      <c r="CQ84" s="77"/>
      <c r="CR84" s="77"/>
      <c r="CS84" s="77"/>
      <c r="CT84" s="77"/>
      <c r="CU84" s="77"/>
      <c r="CV84" s="77"/>
      <c r="CW84" s="77"/>
      <c r="CX84" s="77"/>
      <c r="CY84" s="77"/>
      <c r="CZ84" s="77"/>
      <c r="DA84" s="77"/>
      <c r="DB84" s="77"/>
      <c r="DC84" s="77"/>
      <c r="DD84" s="77"/>
      <c r="DE84" s="77"/>
      <c r="DF84" s="77"/>
      <c r="DG84" s="77"/>
      <c r="DH84" s="77"/>
      <c r="DI84" s="77"/>
      <c r="DJ84" s="77"/>
      <c r="DK84" s="77"/>
      <c r="DL84" s="77"/>
      <c r="DM84" s="77"/>
      <c r="DN84" s="77"/>
      <c r="DO84" s="77"/>
      <c r="DP84" s="77"/>
      <c r="DQ84" s="77"/>
      <c r="DR84" s="77"/>
      <c r="DS84" s="77"/>
      <c r="DT84" s="77"/>
      <c r="DU84" s="77"/>
      <c r="DV84" s="77"/>
      <c r="DW84" s="77"/>
      <c r="DX84" s="77"/>
      <c r="DY84" s="77"/>
      <c r="DZ84" s="77"/>
      <c r="EA84" s="77"/>
      <c r="EB84" s="77"/>
      <c r="EC84" s="77"/>
      <c r="ED84" s="77"/>
      <c r="EE84" s="77"/>
      <c r="EF84" s="77"/>
      <c r="EG84" s="77"/>
      <c r="EH84" s="77"/>
      <c r="EI84" s="77"/>
      <c r="EJ84" s="77"/>
      <c r="EK84" s="77"/>
      <c r="EL84" s="77"/>
      <c r="EM84" s="77"/>
      <c r="EN84" s="77"/>
      <c r="EO84" s="77"/>
      <c r="EP84" s="77"/>
      <c r="EQ84" s="77"/>
      <c r="ER84" s="77"/>
      <c r="ES84" s="77"/>
      <c r="ET84" s="77"/>
      <c r="EU84" s="77"/>
      <c r="EV84" s="77"/>
      <c r="EW84" s="77"/>
      <c r="EX84" s="77"/>
      <c r="EY84" s="77"/>
      <c r="EZ84" s="77"/>
      <c r="FA84" s="77"/>
      <c r="FB84" s="77"/>
      <c r="FC84" s="77"/>
      <c r="FD84" s="77"/>
      <c r="FE84" s="77"/>
      <c r="FF84" s="77"/>
      <c r="FG84" s="77"/>
      <c r="FH84" s="77"/>
      <c r="FI84" s="77"/>
      <c r="FJ84" s="77"/>
      <c r="FK84" s="77"/>
      <c r="FL84" s="77"/>
      <c r="FM84" s="77"/>
      <c r="FN84" s="77"/>
      <c r="FO84" s="77"/>
      <c r="FP84" s="77"/>
      <c r="FQ84" s="77"/>
      <c r="FR84" s="77"/>
      <c r="FS84" s="77"/>
      <c r="FT84" s="77"/>
      <c r="FU84" s="77"/>
      <c r="FV84" s="77"/>
      <c r="FW84" s="77"/>
      <c r="FX84" s="77"/>
      <c r="FY84" s="77"/>
      <c r="FZ84" s="77"/>
      <c r="GA84" s="299"/>
      <c r="GB84" s="299"/>
      <c r="GC84" s="299"/>
      <c r="GD84" s="77"/>
      <c r="GE84" s="299"/>
      <c r="GF84" s="299"/>
      <c r="GG84" s="299"/>
      <c r="GH84" s="77"/>
      <c r="GI84" s="299"/>
      <c r="GJ84" s="299"/>
      <c r="GK84" s="299"/>
      <c r="GL84" s="78"/>
      <c r="GM84" s="78"/>
      <c r="GN84" s="77"/>
      <c r="GO84" s="77"/>
      <c r="GP84" s="77"/>
      <c r="GQ84" s="77"/>
      <c r="GR84" s="79"/>
      <c r="GS84" s="77"/>
      <c r="GT84" s="79"/>
    </row>
    <row r="85" spans="2:202" ht="12.75">
      <c r="B85" s="163"/>
      <c r="E85" s="300"/>
      <c r="F85" s="300"/>
      <c r="G85" s="300"/>
      <c r="H85" s="300"/>
      <c r="I85" s="300"/>
      <c r="J85" s="300"/>
      <c r="K85" s="300"/>
      <c r="L85" s="300"/>
      <c r="M85" s="300"/>
      <c r="N85" s="300"/>
      <c r="O85" s="300"/>
      <c r="P85" s="314">
        <f>+P84-P83</f>
        <v>4.9357168034402599E-2</v>
      </c>
      <c r="Q85" s="315"/>
      <c r="S85" s="164"/>
      <c r="T85" s="76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77"/>
      <c r="AU85" s="77"/>
      <c r="AV85" s="77"/>
      <c r="AW85" s="77"/>
      <c r="AX85" s="77"/>
      <c r="AY85" s="77"/>
      <c r="AZ85" s="77"/>
      <c r="BA85" s="77"/>
      <c r="BB85" s="77"/>
      <c r="BC85" s="77"/>
      <c r="BD85" s="77"/>
      <c r="BE85" s="77"/>
      <c r="BF85" s="77"/>
      <c r="BG85" s="77"/>
      <c r="BH85" s="77"/>
      <c r="BI85" s="77"/>
      <c r="BJ85" s="77"/>
      <c r="BK85" s="77"/>
      <c r="BL85" s="77"/>
      <c r="BM85" s="77"/>
      <c r="BN85" s="77"/>
      <c r="BO85" s="77"/>
      <c r="BP85" s="77"/>
      <c r="BQ85" s="77"/>
      <c r="BR85" s="77"/>
      <c r="BS85" s="77"/>
      <c r="BT85" s="77"/>
      <c r="BU85" s="77"/>
      <c r="BV85" s="77"/>
      <c r="BW85" s="77"/>
      <c r="BX85" s="77"/>
      <c r="BY85" s="77"/>
      <c r="BZ85" s="77"/>
      <c r="CA85" s="77"/>
      <c r="CB85" s="77"/>
      <c r="CC85" s="77"/>
      <c r="CD85" s="77"/>
      <c r="CE85" s="77"/>
      <c r="CF85" s="77"/>
      <c r="CG85" s="77"/>
      <c r="CH85" s="77"/>
      <c r="CI85" s="77"/>
      <c r="CJ85" s="77"/>
      <c r="CK85" s="77"/>
      <c r="CL85" s="77"/>
      <c r="CM85" s="77"/>
      <c r="CN85" s="77"/>
      <c r="CO85" s="77"/>
      <c r="CP85" s="77"/>
      <c r="CQ85" s="77"/>
      <c r="CR85" s="77"/>
      <c r="CS85" s="77"/>
      <c r="CT85" s="77"/>
      <c r="CU85" s="77"/>
      <c r="CV85" s="77"/>
      <c r="CW85" s="77"/>
      <c r="CX85" s="77"/>
      <c r="CY85" s="77"/>
      <c r="CZ85" s="77"/>
      <c r="DA85" s="77"/>
      <c r="DB85" s="77"/>
      <c r="DC85" s="77"/>
      <c r="DD85" s="77"/>
      <c r="DE85" s="77"/>
      <c r="DF85" s="77"/>
      <c r="DG85" s="77"/>
      <c r="DH85" s="77"/>
      <c r="DI85" s="77"/>
      <c r="DJ85" s="77"/>
      <c r="DK85" s="77"/>
      <c r="DL85" s="77"/>
      <c r="DM85" s="77"/>
      <c r="DN85" s="77"/>
      <c r="DO85" s="77"/>
      <c r="DP85" s="77"/>
      <c r="DQ85" s="77"/>
      <c r="DR85" s="77"/>
      <c r="DS85" s="77"/>
      <c r="DT85" s="77"/>
      <c r="DU85" s="77"/>
      <c r="DV85" s="77"/>
      <c r="DW85" s="77"/>
      <c r="DX85" s="77"/>
      <c r="DY85" s="77"/>
      <c r="DZ85" s="77"/>
      <c r="EA85" s="77"/>
      <c r="EB85" s="77"/>
      <c r="EC85" s="77"/>
      <c r="ED85" s="77"/>
      <c r="EE85" s="77"/>
      <c r="EF85" s="77"/>
      <c r="EG85" s="77"/>
      <c r="EH85" s="77"/>
      <c r="EI85" s="77"/>
      <c r="EJ85" s="77"/>
      <c r="EK85" s="77"/>
      <c r="EL85" s="77"/>
      <c r="EM85" s="77"/>
      <c r="EN85" s="77"/>
      <c r="EO85" s="77"/>
      <c r="EP85" s="77"/>
      <c r="EQ85" s="77"/>
      <c r="ER85" s="77"/>
      <c r="ES85" s="77"/>
      <c r="ET85" s="77"/>
      <c r="EU85" s="77"/>
      <c r="EV85" s="77"/>
      <c r="EW85" s="77"/>
      <c r="EX85" s="77"/>
      <c r="EY85" s="77"/>
      <c r="EZ85" s="77"/>
      <c r="FA85" s="77"/>
      <c r="FB85" s="77"/>
      <c r="FC85" s="77"/>
      <c r="FD85" s="77"/>
      <c r="FE85" s="77"/>
      <c r="FF85" s="77"/>
      <c r="FG85" s="77"/>
      <c r="FH85" s="77"/>
      <c r="FI85" s="77"/>
      <c r="FJ85" s="77"/>
      <c r="FK85" s="77"/>
      <c r="FL85" s="77"/>
      <c r="FM85" s="77"/>
      <c r="FN85" s="77"/>
      <c r="FO85" s="77"/>
      <c r="FP85" s="77"/>
      <c r="FQ85" s="77"/>
      <c r="FR85" s="77"/>
      <c r="FS85" s="77"/>
      <c r="FT85" s="77"/>
      <c r="FU85" s="77"/>
      <c r="FV85" s="77"/>
      <c r="FW85" s="299"/>
      <c r="FX85" s="299"/>
      <c r="FY85" s="299"/>
      <c r="FZ85" s="77"/>
      <c r="GA85" s="77"/>
      <c r="GB85" s="77"/>
      <c r="GC85" s="77"/>
      <c r="GD85" s="77"/>
      <c r="GE85" s="77"/>
      <c r="GF85" s="77"/>
      <c r="GG85" s="77"/>
      <c r="GH85" s="77"/>
      <c r="GI85" s="77"/>
      <c r="GJ85" s="77"/>
      <c r="GK85" s="77"/>
      <c r="GL85" s="78"/>
      <c r="GM85" s="78"/>
      <c r="GN85" s="299"/>
      <c r="GO85" s="299"/>
      <c r="GP85" s="299"/>
      <c r="GQ85" s="77"/>
      <c r="GR85" s="79"/>
      <c r="GS85" s="77"/>
      <c r="GT85" s="79"/>
    </row>
    <row r="86" spans="2:202" ht="16.5" thickBot="1">
      <c r="B86" s="163"/>
      <c r="Q86" s="237"/>
      <c r="S86" s="164"/>
      <c r="T86" s="76"/>
      <c r="U86" s="77"/>
      <c r="V86" s="77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77"/>
      <c r="AO86" s="77"/>
      <c r="AP86" s="77"/>
      <c r="AQ86" s="77"/>
      <c r="AR86" s="77"/>
      <c r="AS86" s="77"/>
      <c r="AT86" s="77"/>
      <c r="AU86" s="77"/>
      <c r="AV86" s="77"/>
      <c r="AW86" s="77"/>
      <c r="AX86" s="77"/>
      <c r="AY86" s="77"/>
      <c r="AZ86" s="77"/>
      <c r="BA86" s="77"/>
      <c r="BB86" s="77"/>
      <c r="BC86" s="77"/>
      <c r="BD86" s="77"/>
      <c r="BE86" s="77"/>
      <c r="BF86" s="77"/>
      <c r="BG86" s="77"/>
      <c r="BH86" s="77"/>
      <c r="BI86" s="77"/>
      <c r="BJ86" s="77"/>
      <c r="BK86" s="77"/>
      <c r="BL86" s="77"/>
      <c r="BM86" s="77"/>
      <c r="BN86" s="77"/>
      <c r="BO86" s="77"/>
      <c r="BP86" s="77"/>
      <c r="BQ86" s="77"/>
      <c r="BR86" s="77"/>
      <c r="BS86" s="77"/>
      <c r="BT86" s="77"/>
      <c r="BU86" s="77"/>
      <c r="BV86" s="77"/>
      <c r="BW86" s="77"/>
      <c r="BX86" s="77"/>
      <c r="BY86" s="77"/>
      <c r="BZ86" s="77"/>
      <c r="CA86" s="77"/>
      <c r="CB86" s="77"/>
      <c r="CC86" s="77"/>
      <c r="CD86" s="77"/>
      <c r="CE86" s="77"/>
      <c r="CF86" s="77"/>
      <c r="CG86" s="77"/>
      <c r="CH86" s="77"/>
      <c r="CI86" s="77"/>
      <c r="CJ86" s="77"/>
      <c r="CK86" s="77"/>
      <c r="CL86" s="77"/>
      <c r="CM86" s="77"/>
      <c r="CN86" s="77"/>
      <c r="CO86" s="77"/>
      <c r="CP86" s="77"/>
      <c r="CQ86" s="77"/>
      <c r="CR86" s="77"/>
      <c r="CS86" s="77"/>
      <c r="CT86" s="77"/>
      <c r="CU86" s="77"/>
      <c r="CV86" s="77"/>
      <c r="CW86" s="77"/>
      <c r="CX86" s="77"/>
      <c r="CY86" s="77"/>
      <c r="CZ86" s="77"/>
      <c r="DA86" s="77"/>
      <c r="DB86" s="77"/>
      <c r="DC86" s="77"/>
      <c r="DD86" s="77"/>
      <c r="DE86" s="77"/>
      <c r="DF86" s="77"/>
      <c r="DG86" s="77"/>
      <c r="DH86" s="77"/>
      <c r="DI86" s="77"/>
      <c r="DJ86" s="77"/>
      <c r="DK86" s="77"/>
      <c r="DL86" s="77"/>
      <c r="DM86" s="77"/>
      <c r="DN86" s="77"/>
      <c r="DO86" s="77"/>
      <c r="DP86" s="77"/>
      <c r="DQ86" s="77"/>
      <c r="DR86" s="77"/>
      <c r="DS86" s="77"/>
      <c r="DT86" s="77"/>
      <c r="DU86" s="77"/>
      <c r="DV86" s="77"/>
      <c r="DW86" s="77"/>
      <c r="DX86" s="77"/>
      <c r="DY86" s="77"/>
      <c r="DZ86" s="77"/>
      <c r="EA86" s="77"/>
      <c r="EB86" s="77"/>
      <c r="EC86" s="77"/>
      <c r="ED86" s="77"/>
      <c r="EE86" s="77"/>
      <c r="EF86" s="77"/>
      <c r="EG86" s="77"/>
      <c r="EH86" s="77"/>
      <c r="EI86" s="77"/>
      <c r="EJ86" s="77"/>
      <c r="EK86" s="77"/>
      <c r="EL86" s="77"/>
      <c r="EM86" s="77"/>
      <c r="EN86" s="77"/>
      <c r="EO86" s="77"/>
      <c r="EP86" s="77"/>
      <c r="EQ86" s="77"/>
      <c r="ER86" s="77"/>
      <c r="ES86" s="77"/>
      <c r="ET86" s="77"/>
      <c r="EU86" s="77"/>
      <c r="EV86" s="77"/>
      <c r="EW86" s="77"/>
      <c r="EX86" s="77"/>
      <c r="EY86" s="77"/>
      <c r="EZ86" s="77"/>
      <c r="FA86" s="77"/>
      <c r="FB86" s="77"/>
      <c r="FC86" s="77"/>
      <c r="FD86" s="77"/>
      <c r="FE86" s="77"/>
      <c r="FF86" s="77"/>
      <c r="FG86" s="77"/>
      <c r="FH86" s="77"/>
      <c r="FI86" s="77"/>
      <c r="FJ86" s="77"/>
      <c r="FK86" s="77"/>
      <c r="FL86" s="77"/>
      <c r="FM86" s="77"/>
      <c r="FN86" s="77"/>
      <c r="FO86" s="77"/>
      <c r="FP86" s="77"/>
      <c r="FQ86" s="77"/>
      <c r="FR86" s="77"/>
      <c r="FS86" s="77"/>
      <c r="FT86" s="77"/>
      <c r="FU86" s="77"/>
      <c r="FV86" s="77"/>
      <c r="FW86" s="299"/>
      <c r="FX86" s="299"/>
      <c r="FY86" s="299"/>
      <c r="FZ86" s="77"/>
      <c r="GA86" s="77"/>
      <c r="GB86" s="77"/>
      <c r="GC86" s="77"/>
      <c r="GD86" s="77"/>
      <c r="GE86" s="77"/>
      <c r="GF86" s="77"/>
      <c r="GG86" s="77"/>
      <c r="GH86" s="77"/>
      <c r="GI86" s="77"/>
      <c r="GJ86" s="77"/>
      <c r="GK86" s="77"/>
      <c r="GL86" s="78"/>
      <c r="GM86" s="78"/>
      <c r="GN86" s="299"/>
      <c r="GO86" s="299"/>
      <c r="GP86" s="299"/>
      <c r="GQ86" s="77"/>
      <c r="GR86" s="79"/>
      <c r="GS86" s="77"/>
      <c r="GT86" s="79"/>
    </row>
    <row r="87" spans="2:202" ht="15.75">
      <c r="B87" s="163"/>
      <c r="H87" s="316" t="s">
        <v>1354</v>
      </c>
      <c r="I87" s="317"/>
      <c r="J87" s="317"/>
      <c r="K87" s="318"/>
      <c r="L87" s="322">
        <f>+AVERAGE($P$9:$P$64)</f>
        <v>0.86089285714285702</v>
      </c>
      <c r="M87" s="322"/>
      <c r="N87" s="322"/>
      <c r="O87" s="322"/>
      <c r="P87" s="323"/>
      <c r="Q87" s="238"/>
      <c r="S87" s="164"/>
      <c r="T87" s="76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77"/>
      <c r="BR87" s="77"/>
      <c r="BS87" s="77"/>
      <c r="BT87" s="77"/>
      <c r="BU87" s="77"/>
      <c r="BV87" s="77"/>
      <c r="BW87" s="77"/>
      <c r="BX87" s="77"/>
      <c r="BY87" s="77"/>
      <c r="BZ87" s="77"/>
      <c r="CA87" s="77"/>
      <c r="CB87" s="77"/>
      <c r="CC87" s="77"/>
      <c r="CD87" s="77"/>
      <c r="CE87" s="77"/>
      <c r="CF87" s="77"/>
      <c r="CG87" s="77"/>
      <c r="CH87" s="77"/>
      <c r="CI87" s="77"/>
      <c r="CJ87" s="77"/>
      <c r="CK87" s="77"/>
      <c r="CL87" s="77"/>
      <c r="CM87" s="77"/>
      <c r="CN87" s="77"/>
      <c r="CO87" s="77"/>
      <c r="CP87" s="77"/>
      <c r="CQ87" s="77"/>
      <c r="CR87" s="77"/>
      <c r="CS87" s="77"/>
      <c r="CT87" s="77"/>
      <c r="CU87" s="77"/>
      <c r="CV87" s="77"/>
      <c r="CW87" s="77"/>
      <c r="CX87" s="77"/>
      <c r="CY87" s="77"/>
      <c r="CZ87" s="77"/>
      <c r="DA87" s="77"/>
      <c r="DB87" s="77"/>
      <c r="DC87" s="77"/>
      <c r="DD87" s="77"/>
      <c r="DE87" s="77"/>
      <c r="DF87" s="77"/>
      <c r="DG87" s="77"/>
      <c r="DH87" s="77"/>
      <c r="DI87" s="77"/>
      <c r="DJ87" s="77"/>
      <c r="DK87" s="77"/>
      <c r="DL87" s="77"/>
      <c r="DM87" s="77"/>
      <c r="DN87" s="77"/>
      <c r="DO87" s="77"/>
      <c r="DP87" s="77"/>
      <c r="DQ87" s="77"/>
      <c r="DR87" s="77"/>
      <c r="DS87" s="77"/>
      <c r="DT87" s="77"/>
      <c r="DU87" s="77"/>
      <c r="DV87" s="77"/>
      <c r="DW87" s="77"/>
      <c r="DX87" s="77"/>
      <c r="DY87" s="77"/>
      <c r="DZ87" s="77"/>
      <c r="EA87" s="77"/>
      <c r="EB87" s="77"/>
      <c r="EC87" s="77"/>
      <c r="ED87" s="77"/>
      <c r="EE87" s="77"/>
      <c r="EF87" s="77"/>
      <c r="EG87" s="77"/>
      <c r="EH87" s="77"/>
      <c r="EI87" s="77"/>
      <c r="EJ87" s="77"/>
      <c r="EK87" s="77"/>
      <c r="EL87" s="77"/>
      <c r="EM87" s="77"/>
      <c r="EN87" s="77"/>
      <c r="EO87" s="77"/>
      <c r="EP87" s="77"/>
      <c r="EQ87" s="77"/>
      <c r="ER87" s="77"/>
      <c r="ES87" s="77"/>
      <c r="ET87" s="77"/>
      <c r="EU87" s="77"/>
      <c r="EV87" s="77"/>
      <c r="EW87" s="77"/>
      <c r="EX87" s="77"/>
      <c r="EY87" s="77"/>
      <c r="EZ87" s="77"/>
      <c r="FA87" s="77"/>
      <c r="FB87" s="77"/>
      <c r="FC87" s="77"/>
      <c r="FD87" s="77"/>
      <c r="FE87" s="77"/>
      <c r="FF87" s="77"/>
      <c r="FG87" s="77"/>
      <c r="FH87" s="77"/>
      <c r="FI87" s="77"/>
      <c r="FJ87" s="77"/>
      <c r="FK87" s="77"/>
      <c r="FL87" s="77"/>
      <c r="FM87" s="77"/>
      <c r="FN87" s="77"/>
      <c r="FO87" s="77"/>
      <c r="FP87" s="77"/>
      <c r="FQ87" s="77"/>
      <c r="FR87" s="77"/>
      <c r="FS87" s="77"/>
      <c r="FT87" s="77"/>
      <c r="FU87" s="77"/>
      <c r="FV87" s="77"/>
      <c r="FW87" s="299"/>
      <c r="FX87" s="299"/>
      <c r="FY87" s="299"/>
      <c r="FZ87" s="77"/>
      <c r="GA87" s="299"/>
      <c r="GB87" s="299"/>
      <c r="GC87" s="299"/>
      <c r="GD87" s="77"/>
      <c r="GE87" s="299"/>
      <c r="GF87" s="299"/>
      <c r="GG87" s="299"/>
      <c r="GH87" s="77"/>
      <c r="GI87" s="299"/>
      <c r="GJ87" s="299"/>
      <c r="GK87" s="299"/>
      <c r="GL87" s="78"/>
      <c r="GM87" s="78"/>
      <c r="GN87" s="299"/>
      <c r="GO87" s="299"/>
      <c r="GP87" s="299"/>
      <c r="GQ87" s="77"/>
      <c r="GR87" s="79"/>
      <c r="GS87" s="77"/>
      <c r="GT87" s="79"/>
    </row>
    <row r="88" spans="2:202" ht="16.5" thickBot="1">
      <c r="B88" s="163"/>
      <c r="H88" s="319"/>
      <c r="I88" s="320"/>
      <c r="J88" s="320"/>
      <c r="K88" s="321"/>
      <c r="L88" s="324"/>
      <c r="M88" s="324"/>
      <c r="N88" s="324"/>
      <c r="O88" s="324"/>
      <c r="P88" s="325"/>
      <c r="Q88" s="237"/>
      <c r="S88" s="164"/>
      <c r="T88" s="239"/>
      <c r="U88" s="240"/>
      <c r="V88" s="240"/>
      <c r="W88" s="240"/>
      <c r="X88" s="240"/>
      <c r="Y88" s="240"/>
      <c r="Z88" s="240"/>
      <c r="AA88" s="240"/>
      <c r="AB88" s="240"/>
      <c r="AC88" s="240"/>
      <c r="AD88" s="240"/>
      <c r="AE88" s="240"/>
      <c r="AF88" s="240"/>
      <c r="AG88" s="240"/>
      <c r="AH88" s="240"/>
      <c r="AI88" s="240"/>
      <c r="AJ88" s="240"/>
      <c r="AK88" s="240"/>
      <c r="AL88" s="240"/>
      <c r="AM88" s="240"/>
      <c r="AN88" s="240"/>
      <c r="AO88" s="240"/>
      <c r="AP88" s="240"/>
      <c r="AQ88" s="240"/>
      <c r="AR88" s="240"/>
      <c r="AS88" s="240"/>
      <c r="AT88" s="240"/>
      <c r="AU88" s="240"/>
      <c r="AV88" s="240"/>
      <c r="AW88" s="240"/>
      <c r="AX88" s="240"/>
      <c r="AY88" s="240"/>
      <c r="AZ88" s="240"/>
      <c r="BA88" s="240"/>
      <c r="BB88" s="240"/>
      <c r="BC88" s="240"/>
      <c r="BD88" s="240"/>
      <c r="BE88" s="240"/>
      <c r="BF88" s="240"/>
      <c r="BG88" s="240"/>
      <c r="BH88" s="240"/>
      <c r="BI88" s="240"/>
      <c r="BJ88" s="240"/>
      <c r="BK88" s="240"/>
      <c r="BL88" s="240"/>
      <c r="BM88" s="240"/>
      <c r="BN88" s="240"/>
      <c r="BO88" s="240"/>
      <c r="BP88" s="240"/>
      <c r="BQ88" s="240"/>
      <c r="BR88" s="240"/>
      <c r="BS88" s="240"/>
      <c r="BT88" s="240"/>
      <c r="BU88" s="240"/>
      <c r="BV88" s="240"/>
      <c r="BW88" s="240"/>
      <c r="BX88" s="240"/>
      <c r="BY88" s="240"/>
      <c r="BZ88" s="240"/>
      <c r="CA88" s="240"/>
      <c r="CB88" s="240"/>
      <c r="CC88" s="240"/>
      <c r="CD88" s="240"/>
      <c r="CE88" s="240"/>
      <c r="CF88" s="240"/>
      <c r="CG88" s="240"/>
      <c r="CH88" s="240"/>
      <c r="CI88" s="240"/>
      <c r="CJ88" s="240"/>
      <c r="CK88" s="240"/>
      <c r="CL88" s="240"/>
      <c r="CM88" s="240"/>
      <c r="CN88" s="240"/>
      <c r="CO88" s="240"/>
      <c r="CP88" s="240"/>
      <c r="CQ88" s="240"/>
      <c r="CR88" s="240"/>
      <c r="CS88" s="240"/>
      <c r="CT88" s="240"/>
      <c r="CU88" s="240"/>
      <c r="CV88" s="240"/>
      <c r="CW88" s="240"/>
      <c r="CX88" s="240"/>
      <c r="CY88" s="240"/>
      <c r="CZ88" s="240"/>
      <c r="DA88" s="240"/>
      <c r="DB88" s="240"/>
      <c r="DC88" s="240"/>
      <c r="DD88" s="240"/>
      <c r="DE88" s="240"/>
      <c r="DF88" s="240"/>
      <c r="DG88" s="240"/>
      <c r="DH88" s="240"/>
      <c r="DI88" s="240"/>
      <c r="DJ88" s="240"/>
      <c r="DK88" s="240"/>
      <c r="DL88" s="240"/>
      <c r="DM88" s="240"/>
      <c r="DN88" s="240"/>
      <c r="DO88" s="240"/>
      <c r="DP88" s="240"/>
      <c r="DQ88" s="240"/>
      <c r="DR88" s="240"/>
      <c r="DS88" s="240"/>
      <c r="DT88" s="240"/>
      <c r="DU88" s="240"/>
      <c r="DV88" s="240"/>
      <c r="DW88" s="240"/>
      <c r="DX88" s="240"/>
      <c r="DY88" s="240"/>
      <c r="DZ88" s="240"/>
      <c r="EA88" s="240"/>
      <c r="EB88" s="240"/>
      <c r="EC88" s="240"/>
      <c r="ED88" s="240"/>
      <c r="EE88" s="240"/>
      <c r="EF88" s="240"/>
      <c r="EG88" s="240"/>
      <c r="EH88" s="240"/>
      <c r="EI88" s="240"/>
      <c r="EJ88" s="240"/>
      <c r="EK88" s="240"/>
      <c r="EL88" s="240"/>
      <c r="EM88" s="240"/>
      <c r="EN88" s="240"/>
      <c r="EO88" s="240"/>
      <c r="EP88" s="240"/>
      <c r="EQ88" s="240"/>
      <c r="ER88" s="240"/>
      <c r="ES88" s="240"/>
      <c r="ET88" s="240"/>
      <c r="EU88" s="240"/>
      <c r="EV88" s="240"/>
      <c r="EW88" s="240"/>
      <c r="EX88" s="240"/>
      <c r="EY88" s="240"/>
      <c r="EZ88" s="240"/>
      <c r="FA88" s="240"/>
      <c r="FB88" s="240"/>
      <c r="FC88" s="240"/>
      <c r="FD88" s="240"/>
      <c r="FE88" s="240"/>
      <c r="FF88" s="240"/>
      <c r="FG88" s="240"/>
      <c r="FH88" s="240"/>
      <c r="FI88" s="240"/>
      <c r="FJ88" s="240"/>
      <c r="FK88" s="240"/>
      <c r="FL88" s="240"/>
      <c r="FM88" s="240"/>
      <c r="FN88" s="240"/>
      <c r="FO88" s="240"/>
      <c r="FP88" s="240"/>
      <c r="FQ88" s="240"/>
      <c r="FR88" s="240"/>
      <c r="FS88" s="240"/>
      <c r="FT88" s="240"/>
      <c r="FU88" s="240"/>
      <c r="FV88" s="240"/>
      <c r="FW88" s="240"/>
      <c r="FX88" s="240"/>
      <c r="FY88" s="240"/>
      <c r="FZ88" s="240"/>
      <c r="GA88" s="240"/>
      <c r="GB88" s="240"/>
      <c r="GC88" s="240"/>
      <c r="GD88" s="240"/>
      <c r="GE88" s="240"/>
      <c r="GF88" s="240"/>
      <c r="GG88" s="240"/>
      <c r="GH88" s="240"/>
      <c r="GI88" s="240"/>
      <c r="GJ88" s="240"/>
      <c r="GK88" s="240"/>
      <c r="GL88" s="241"/>
      <c r="GM88" s="241"/>
      <c r="GN88" s="240"/>
      <c r="GO88" s="240"/>
      <c r="GP88" s="240"/>
      <c r="GQ88" s="240"/>
      <c r="GR88" s="242"/>
      <c r="GS88" s="77"/>
      <c r="GT88" s="79"/>
    </row>
    <row r="89" spans="2:202" ht="15.75">
      <c r="B89" s="163"/>
      <c r="Q89" s="237"/>
      <c r="S89" s="164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  <c r="BP89" s="77"/>
      <c r="BQ89" s="77"/>
      <c r="BR89" s="77"/>
      <c r="BS89" s="77"/>
      <c r="BT89" s="77"/>
      <c r="BU89" s="77"/>
      <c r="BV89" s="77"/>
      <c r="BW89" s="77"/>
      <c r="BX89" s="77"/>
      <c r="BY89" s="77"/>
      <c r="BZ89" s="77"/>
      <c r="CA89" s="77"/>
      <c r="CB89" s="77"/>
      <c r="CC89" s="77"/>
      <c r="CD89" s="77"/>
      <c r="CE89" s="77"/>
      <c r="CF89" s="77"/>
      <c r="CG89" s="77"/>
      <c r="CH89" s="77"/>
      <c r="CI89" s="77"/>
      <c r="CJ89" s="77"/>
      <c r="CK89" s="77"/>
      <c r="CL89" s="77"/>
      <c r="CM89" s="77"/>
      <c r="CN89" s="77"/>
      <c r="CO89" s="77"/>
      <c r="CP89" s="77"/>
      <c r="CQ89" s="77"/>
      <c r="CR89" s="77"/>
      <c r="CS89" s="77"/>
      <c r="CT89" s="77"/>
      <c r="CU89" s="77"/>
      <c r="CV89" s="77"/>
      <c r="CW89" s="77"/>
      <c r="CX89" s="77"/>
      <c r="CY89" s="77"/>
      <c r="CZ89" s="77"/>
      <c r="DA89" s="77"/>
      <c r="DB89" s="77"/>
      <c r="DC89" s="77"/>
      <c r="DD89" s="77"/>
      <c r="DE89" s="77"/>
      <c r="DF89" s="77"/>
      <c r="DG89" s="77"/>
      <c r="DH89" s="77"/>
      <c r="DI89" s="77"/>
      <c r="DJ89" s="77"/>
      <c r="DK89" s="77"/>
      <c r="DL89" s="77"/>
      <c r="DM89" s="77"/>
      <c r="DN89" s="77"/>
      <c r="DO89" s="77"/>
      <c r="DP89" s="77"/>
      <c r="DQ89" s="77"/>
      <c r="DR89" s="77"/>
      <c r="DS89" s="77"/>
      <c r="DT89" s="77"/>
      <c r="DU89" s="77"/>
      <c r="DV89" s="77"/>
      <c r="DW89" s="77"/>
      <c r="DX89" s="77"/>
      <c r="DY89" s="77"/>
      <c r="DZ89" s="77"/>
      <c r="EA89" s="77"/>
      <c r="EB89" s="77"/>
      <c r="EC89" s="77"/>
      <c r="ED89" s="77"/>
      <c r="EE89" s="77"/>
      <c r="EF89" s="77"/>
      <c r="EG89" s="77"/>
      <c r="EH89" s="77"/>
      <c r="EI89" s="77"/>
      <c r="EJ89" s="77"/>
      <c r="EK89" s="77"/>
      <c r="EL89" s="77"/>
      <c r="EM89" s="77"/>
      <c r="EN89" s="77"/>
      <c r="EO89" s="77"/>
      <c r="EP89" s="77"/>
      <c r="EQ89" s="77"/>
      <c r="ER89" s="77"/>
      <c r="ES89" s="77"/>
      <c r="ET89" s="77"/>
      <c r="EU89" s="77"/>
      <c r="EV89" s="77"/>
      <c r="EW89" s="77"/>
      <c r="EX89" s="77"/>
      <c r="EY89" s="77"/>
      <c r="EZ89" s="77"/>
      <c r="FA89" s="77"/>
      <c r="FB89" s="77"/>
      <c r="FC89" s="77"/>
      <c r="FD89" s="77"/>
      <c r="FE89" s="77"/>
      <c r="FF89" s="77"/>
      <c r="FG89" s="77"/>
      <c r="FH89" s="77"/>
      <c r="FI89" s="77"/>
      <c r="FJ89" s="77"/>
      <c r="FK89" s="77"/>
      <c r="FL89" s="77"/>
      <c r="FM89" s="77"/>
      <c r="FN89" s="77"/>
      <c r="FO89" s="77"/>
      <c r="FP89" s="77"/>
      <c r="FQ89" s="77"/>
      <c r="FR89" s="77"/>
      <c r="FS89" s="77"/>
      <c r="FT89" s="77"/>
      <c r="FU89" s="77"/>
      <c r="FV89" s="77"/>
      <c r="FW89" s="77"/>
      <c r="FX89" s="77"/>
      <c r="FY89" s="77"/>
      <c r="FZ89" s="77"/>
      <c r="GA89" s="77"/>
      <c r="GB89" s="77"/>
      <c r="GC89" s="77"/>
      <c r="GD89" s="77"/>
      <c r="GE89" s="77"/>
      <c r="GF89" s="77"/>
      <c r="GG89" s="77"/>
      <c r="GH89" s="77"/>
      <c r="GI89" s="77"/>
      <c r="GJ89" s="77"/>
      <c r="GK89" s="77"/>
      <c r="GL89" s="78"/>
      <c r="GM89" s="78"/>
      <c r="GN89" s="77"/>
      <c r="GO89" s="77"/>
      <c r="GP89" s="77"/>
      <c r="GQ89" s="77"/>
      <c r="GR89" s="77"/>
      <c r="GS89" s="77"/>
      <c r="GT89" s="79"/>
    </row>
    <row r="90" spans="2:202" ht="15.75">
      <c r="B90" s="163"/>
      <c r="Q90" s="238"/>
      <c r="S90" s="164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77"/>
      <c r="CB90" s="77"/>
      <c r="CC90" s="77"/>
      <c r="CD90" s="77"/>
      <c r="CE90" s="77"/>
      <c r="CF90" s="77"/>
      <c r="CG90" s="77"/>
      <c r="CH90" s="77"/>
      <c r="CI90" s="77"/>
      <c r="CJ90" s="77"/>
      <c r="CK90" s="77"/>
      <c r="CL90" s="77"/>
      <c r="CM90" s="77"/>
      <c r="CN90" s="77"/>
      <c r="CO90" s="77"/>
      <c r="CP90" s="77"/>
      <c r="CQ90" s="77"/>
      <c r="CR90" s="77"/>
      <c r="CS90" s="77"/>
      <c r="CT90" s="77"/>
      <c r="CU90" s="77"/>
      <c r="CV90" s="77"/>
      <c r="CW90" s="77"/>
      <c r="CX90" s="77"/>
      <c r="CY90" s="77"/>
      <c r="CZ90" s="77"/>
      <c r="DA90" s="77"/>
      <c r="DB90" s="77"/>
      <c r="DC90" s="77"/>
      <c r="DD90" s="77"/>
      <c r="DE90" s="77"/>
      <c r="DF90" s="77"/>
      <c r="DG90" s="77"/>
      <c r="DH90" s="77"/>
      <c r="DI90" s="77"/>
      <c r="DJ90" s="77"/>
      <c r="DK90" s="77"/>
      <c r="DL90" s="77"/>
      <c r="DM90" s="77"/>
      <c r="DN90" s="77"/>
      <c r="DO90" s="77"/>
      <c r="DP90" s="77"/>
      <c r="DQ90" s="77"/>
      <c r="DR90" s="77"/>
      <c r="DS90" s="77"/>
      <c r="DT90" s="77"/>
      <c r="DU90" s="77"/>
      <c r="DV90" s="77"/>
      <c r="DW90" s="77"/>
      <c r="DX90" s="77"/>
      <c r="DY90" s="77"/>
      <c r="DZ90" s="77"/>
      <c r="EA90" s="77"/>
      <c r="EB90" s="77"/>
      <c r="EC90" s="77"/>
      <c r="ED90" s="77"/>
      <c r="EE90" s="77"/>
      <c r="EF90" s="77"/>
      <c r="EG90" s="77"/>
      <c r="EH90" s="77"/>
      <c r="EI90" s="77"/>
      <c r="EJ90" s="77"/>
      <c r="EK90" s="77"/>
      <c r="EL90" s="77"/>
      <c r="EM90" s="77"/>
      <c r="EN90" s="77"/>
      <c r="EO90" s="77"/>
      <c r="EP90" s="77"/>
      <c r="EQ90" s="77"/>
      <c r="ER90" s="77"/>
      <c r="ES90" s="77"/>
      <c r="ET90" s="77"/>
      <c r="EU90" s="77"/>
      <c r="EV90" s="77"/>
      <c r="EW90" s="77"/>
      <c r="EX90" s="77"/>
      <c r="EY90" s="77"/>
      <c r="EZ90" s="77"/>
      <c r="FA90" s="77"/>
      <c r="FB90" s="77"/>
      <c r="FC90" s="77"/>
      <c r="FD90" s="77"/>
      <c r="FE90" s="77"/>
      <c r="FF90" s="77"/>
      <c r="FG90" s="77"/>
      <c r="FH90" s="77"/>
      <c r="FI90" s="77"/>
      <c r="FJ90" s="77"/>
      <c r="FK90" s="77"/>
      <c r="FL90" s="77"/>
      <c r="FM90" s="77"/>
      <c r="FN90" s="77"/>
      <c r="FO90" s="77"/>
      <c r="FP90" s="77"/>
      <c r="FQ90" s="77"/>
      <c r="FR90" s="77"/>
      <c r="FS90" s="77"/>
      <c r="FT90" s="77"/>
      <c r="FU90" s="77"/>
      <c r="FV90" s="77"/>
      <c r="FW90" s="77"/>
      <c r="FX90" s="77"/>
      <c r="FY90" s="77"/>
      <c r="FZ90" s="77"/>
      <c r="GA90" s="77"/>
      <c r="GB90" s="77"/>
      <c r="GC90" s="77"/>
      <c r="GD90" s="77"/>
      <c r="GE90" s="77"/>
      <c r="GF90" s="77"/>
      <c r="GG90" s="77"/>
      <c r="GH90" s="77"/>
      <c r="GI90" s="77"/>
      <c r="GJ90" s="77"/>
      <c r="GK90" s="77"/>
      <c r="GL90" s="78"/>
      <c r="GM90" s="78"/>
      <c r="GN90" s="77"/>
      <c r="GO90" s="77"/>
      <c r="GP90" s="77"/>
      <c r="GQ90" s="77"/>
      <c r="GR90" s="77"/>
      <c r="GS90" s="77"/>
      <c r="GT90" s="79"/>
    </row>
    <row r="91" spans="2:202" ht="15.75">
      <c r="B91" s="163"/>
      <c r="Q91" s="237"/>
      <c r="S91" s="164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77"/>
      <c r="BR91" s="77"/>
      <c r="BS91" s="77"/>
      <c r="BT91" s="77"/>
      <c r="BU91" s="77"/>
      <c r="BV91" s="77"/>
      <c r="BW91" s="77"/>
      <c r="BX91" s="77"/>
      <c r="BY91" s="77"/>
      <c r="BZ91" s="77"/>
      <c r="CA91" s="77"/>
      <c r="CB91" s="77"/>
      <c r="CC91" s="77"/>
      <c r="CD91" s="77"/>
      <c r="CE91" s="77"/>
      <c r="CF91" s="77"/>
      <c r="CG91" s="77"/>
      <c r="CH91" s="77"/>
      <c r="CI91" s="77"/>
      <c r="CJ91" s="77"/>
      <c r="CK91" s="77"/>
      <c r="CL91" s="77"/>
      <c r="CM91" s="77"/>
      <c r="CN91" s="77"/>
      <c r="CO91" s="77"/>
      <c r="CP91" s="77"/>
      <c r="CQ91" s="77"/>
      <c r="CR91" s="77"/>
      <c r="CS91" s="77"/>
      <c r="CT91" s="77"/>
      <c r="CU91" s="77"/>
      <c r="CV91" s="77"/>
      <c r="CW91" s="77"/>
      <c r="CX91" s="77"/>
      <c r="CY91" s="77"/>
      <c r="CZ91" s="77"/>
      <c r="DA91" s="77"/>
      <c r="DB91" s="77"/>
      <c r="DC91" s="77"/>
      <c r="DD91" s="77"/>
      <c r="DE91" s="77"/>
      <c r="DF91" s="77"/>
      <c r="DG91" s="77"/>
      <c r="DH91" s="77"/>
      <c r="DI91" s="77"/>
      <c r="DJ91" s="77"/>
      <c r="DK91" s="77"/>
      <c r="DL91" s="77"/>
      <c r="DM91" s="77"/>
      <c r="DN91" s="77"/>
      <c r="DO91" s="77"/>
      <c r="DP91" s="77"/>
      <c r="DQ91" s="77"/>
      <c r="DR91" s="77"/>
      <c r="DS91" s="77"/>
      <c r="DT91" s="77"/>
      <c r="DU91" s="77"/>
      <c r="DV91" s="77"/>
      <c r="DW91" s="77"/>
      <c r="DX91" s="77"/>
      <c r="DY91" s="77"/>
      <c r="DZ91" s="77"/>
      <c r="EA91" s="77"/>
      <c r="EB91" s="77"/>
      <c r="EC91" s="77"/>
      <c r="ED91" s="77"/>
      <c r="EE91" s="77"/>
      <c r="EF91" s="77"/>
      <c r="EG91" s="77"/>
      <c r="EH91" s="77"/>
      <c r="EI91" s="77"/>
      <c r="EJ91" s="77"/>
      <c r="EK91" s="77"/>
      <c r="EL91" s="77"/>
      <c r="EM91" s="77"/>
      <c r="EN91" s="77"/>
      <c r="EO91" s="77"/>
      <c r="EP91" s="77"/>
      <c r="EQ91" s="77"/>
      <c r="ER91" s="77"/>
      <c r="ES91" s="77"/>
      <c r="ET91" s="77"/>
      <c r="EU91" s="77"/>
      <c r="EV91" s="77"/>
      <c r="EW91" s="77"/>
      <c r="EX91" s="77"/>
      <c r="EY91" s="77"/>
      <c r="EZ91" s="77"/>
      <c r="FA91" s="77"/>
      <c r="FB91" s="77"/>
      <c r="FC91" s="77"/>
      <c r="FD91" s="77"/>
      <c r="FE91" s="77"/>
      <c r="FF91" s="77"/>
      <c r="FG91" s="77"/>
      <c r="FH91" s="77"/>
      <c r="FI91" s="77"/>
      <c r="FJ91" s="77"/>
      <c r="FK91" s="77"/>
      <c r="FL91" s="77"/>
      <c r="FM91" s="77"/>
      <c r="FN91" s="77"/>
      <c r="FO91" s="77"/>
      <c r="FP91" s="77"/>
      <c r="FQ91" s="77"/>
      <c r="FR91" s="77"/>
      <c r="FS91" s="77"/>
      <c r="FT91" s="77"/>
      <c r="FU91" s="77"/>
      <c r="FV91" s="77"/>
      <c r="FW91" s="77"/>
      <c r="FX91" s="77"/>
      <c r="FY91" s="77"/>
      <c r="FZ91" s="77"/>
      <c r="GA91" s="77"/>
      <c r="GB91" s="77"/>
      <c r="GC91" s="77"/>
      <c r="GD91" s="77"/>
      <c r="GE91" s="77"/>
      <c r="GF91" s="77"/>
      <c r="GG91" s="77"/>
      <c r="GH91" s="77"/>
      <c r="GI91" s="77"/>
      <c r="GJ91" s="77"/>
      <c r="GK91" s="77"/>
      <c r="GL91" s="78"/>
      <c r="GM91" s="78"/>
      <c r="GN91" s="77"/>
      <c r="GO91" s="77"/>
      <c r="GP91" s="77"/>
      <c r="GQ91" s="77"/>
      <c r="GR91" s="77"/>
      <c r="GS91" s="77"/>
      <c r="GT91" s="79"/>
    </row>
    <row r="92" spans="2:202" ht="15.75">
      <c r="B92" s="163"/>
      <c r="Q92" s="237"/>
      <c r="S92" s="164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77"/>
      <c r="CB92" s="77"/>
      <c r="CC92" s="77"/>
      <c r="CD92" s="77"/>
      <c r="CE92" s="77"/>
      <c r="CF92" s="77"/>
      <c r="CG92" s="77"/>
      <c r="CH92" s="77"/>
      <c r="CI92" s="77"/>
      <c r="CJ92" s="77"/>
      <c r="CK92" s="77"/>
      <c r="CL92" s="77"/>
      <c r="CM92" s="77"/>
      <c r="CN92" s="77"/>
      <c r="CO92" s="77"/>
      <c r="CP92" s="77"/>
      <c r="CQ92" s="77"/>
      <c r="CR92" s="77"/>
      <c r="CS92" s="77"/>
      <c r="CT92" s="77"/>
      <c r="CU92" s="77"/>
      <c r="CV92" s="77"/>
      <c r="CW92" s="77"/>
      <c r="CX92" s="77"/>
      <c r="CY92" s="77"/>
      <c r="CZ92" s="77"/>
      <c r="DA92" s="77"/>
      <c r="DB92" s="77"/>
      <c r="DC92" s="77"/>
      <c r="DD92" s="77"/>
      <c r="DE92" s="77"/>
      <c r="DF92" s="77"/>
      <c r="DG92" s="77"/>
      <c r="DH92" s="77"/>
      <c r="DI92" s="77"/>
      <c r="DJ92" s="77"/>
      <c r="DK92" s="77"/>
      <c r="DL92" s="77"/>
      <c r="DM92" s="77"/>
      <c r="DN92" s="77"/>
      <c r="DO92" s="77"/>
      <c r="DP92" s="77"/>
      <c r="DQ92" s="77"/>
      <c r="DR92" s="77"/>
      <c r="DS92" s="77"/>
      <c r="DT92" s="77"/>
      <c r="DU92" s="77"/>
      <c r="DV92" s="77"/>
      <c r="DW92" s="77"/>
      <c r="DX92" s="77"/>
      <c r="DY92" s="77"/>
      <c r="DZ92" s="77"/>
      <c r="EA92" s="77"/>
      <c r="EB92" s="77"/>
      <c r="EC92" s="77"/>
      <c r="ED92" s="77"/>
      <c r="EE92" s="77"/>
      <c r="EF92" s="77"/>
      <c r="EG92" s="77"/>
      <c r="EH92" s="77"/>
      <c r="EI92" s="77"/>
      <c r="EJ92" s="77"/>
      <c r="EK92" s="77"/>
      <c r="EL92" s="77"/>
      <c r="EM92" s="77"/>
      <c r="EN92" s="77"/>
      <c r="EO92" s="77"/>
      <c r="EP92" s="77"/>
      <c r="EQ92" s="77"/>
      <c r="ER92" s="77"/>
      <c r="ES92" s="77"/>
      <c r="ET92" s="77"/>
      <c r="EU92" s="77"/>
      <c r="EV92" s="77"/>
      <c r="EW92" s="77"/>
      <c r="EX92" s="77"/>
      <c r="EY92" s="77"/>
      <c r="EZ92" s="77"/>
      <c r="FA92" s="77"/>
      <c r="FB92" s="77"/>
      <c r="FC92" s="77"/>
      <c r="FD92" s="77"/>
      <c r="FE92" s="77"/>
      <c r="FF92" s="77"/>
      <c r="FG92" s="77"/>
      <c r="FH92" s="77"/>
      <c r="FI92" s="77"/>
      <c r="FJ92" s="77"/>
      <c r="FK92" s="77"/>
      <c r="FL92" s="77"/>
      <c r="FM92" s="77"/>
      <c r="FN92" s="77"/>
      <c r="FO92" s="77"/>
      <c r="FP92" s="77"/>
      <c r="FQ92" s="77"/>
      <c r="FR92" s="77"/>
      <c r="FS92" s="77"/>
      <c r="FT92" s="77"/>
      <c r="FU92" s="77"/>
      <c r="FV92" s="77"/>
      <c r="FW92" s="77"/>
      <c r="FX92" s="77"/>
      <c r="FY92" s="77"/>
      <c r="FZ92" s="77"/>
      <c r="GA92" s="77"/>
      <c r="GB92" s="77"/>
      <c r="GC92" s="77"/>
      <c r="GD92" s="77"/>
      <c r="GE92" s="77"/>
      <c r="GF92" s="77"/>
      <c r="GG92" s="77"/>
      <c r="GH92" s="77"/>
      <c r="GI92" s="77"/>
      <c r="GJ92" s="77"/>
      <c r="GK92" s="77"/>
      <c r="GL92" s="78"/>
      <c r="GM92" s="78"/>
      <c r="GN92" s="77"/>
      <c r="GO92" s="77"/>
      <c r="GP92" s="77"/>
      <c r="GQ92" s="77"/>
      <c r="GR92" s="77"/>
      <c r="GS92" s="77"/>
      <c r="GT92" s="79"/>
    </row>
    <row r="93" spans="2:202" ht="15.75">
      <c r="B93" s="163"/>
      <c r="Q93" s="238"/>
      <c r="S93" s="164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  <c r="BP93" s="77"/>
      <c r="BQ93" s="77"/>
      <c r="BR93" s="77"/>
      <c r="BS93" s="77"/>
      <c r="BT93" s="77"/>
      <c r="BU93" s="77"/>
      <c r="BV93" s="77"/>
      <c r="BW93" s="77"/>
      <c r="BX93" s="77"/>
      <c r="BY93" s="77"/>
      <c r="BZ93" s="77"/>
      <c r="CA93" s="77"/>
      <c r="CB93" s="77"/>
      <c r="CC93" s="77"/>
      <c r="CD93" s="77"/>
      <c r="CE93" s="77"/>
      <c r="CF93" s="77"/>
      <c r="CG93" s="77"/>
      <c r="CH93" s="77"/>
      <c r="CI93" s="77"/>
      <c r="CJ93" s="77"/>
      <c r="CK93" s="77"/>
      <c r="CL93" s="77"/>
      <c r="CM93" s="77"/>
      <c r="CN93" s="77"/>
      <c r="CO93" s="77"/>
      <c r="CP93" s="77"/>
      <c r="CQ93" s="77"/>
      <c r="CR93" s="77"/>
      <c r="CS93" s="77"/>
      <c r="CT93" s="77"/>
      <c r="CU93" s="77"/>
      <c r="CV93" s="77"/>
      <c r="CW93" s="77"/>
      <c r="CX93" s="77"/>
      <c r="CY93" s="77"/>
      <c r="CZ93" s="77"/>
      <c r="DA93" s="77"/>
      <c r="DB93" s="77"/>
      <c r="DC93" s="77"/>
      <c r="DD93" s="77"/>
      <c r="DE93" s="77"/>
      <c r="DF93" s="77"/>
      <c r="DG93" s="77"/>
      <c r="DH93" s="77"/>
      <c r="DI93" s="77"/>
      <c r="DJ93" s="77"/>
      <c r="DK93" s="77"/>
      <c r="DL93" s="77"/>
      <c r="DM93" s="77"/>
      <c r="DN93" s="77"/>
      <c r="DO93" s="77"/>
      <c r="DP93" s="77"/>
      <c r="DQ93" s="77"/>
      <c r="DR93" s="77"/>
      <c r="DS93" s="77"/>
      <c r="DT93" s="77"/>
      <c r="DU93" s="77"/>
      <c r="DV93" s="77"/>
      <c r="DW93" s="77"/>
      <c r="DX93" s="77"/>
      <c r="DY93" s="77"/>
      <c r="DZ93" s="77"/>
      <c r="EA93" s="77"/>
      <c r="EB93" s="77"/>
      <c r="EC93" s="77"/>
      <c r="ED93" s="77"/>
      <c r="EE93" s="77"/>
      <c r="EF93" s="77"/>
      <c r="EG93" s="77"/>
      <c r="EH93" s="77"/>
      <c r="EI93" s="77"/>
      <c r="EJ93" s="77"/>
      <c r="EK93" s="77"/>
      <c r="EL93" s="77"/>
      <c r="EM93" s="77"/>
      <c r="EN93" s="77"/>
      <c r="EO93" s="77"/>
      <c r="EP93" s="77"/>
      <c r="EQ93" s="77"/>
      <c r="ER93" s="77"/>
      <c r="ES93" s="77"/>
      <c r="ET93" s="77"/>
      <c r="EU93" s="77"/>
      <c r="EV93" s="77"/>
      <c r="EW93" s="77"/>
      <c r="EX93" s="77"/>
      <c r="EY93" s="77"/>
      <c r="EZ93" s="77"/>
      <c r="FA93" s="77"/>
      <c r="FB93" s="77"/>
      <c r="FC93" s="77"/>
      <c r="FD93" s="77"/>
      <c r="FE93" s="77"/>
      <c r="FF93" s="77"/>
      <c r="FG93" s="77"/>
      <c r="FH93" s="77"/>
      <c r="FI93" s="77"/>
      <c r="FJ93" s="77"/>
      <c r="FK93" s="77"/>
      <c r="FL93" s="77"/>
      <c r="FM93" s="77"/>
      <c r="FN93" s="77"/>
      <c r="FO93" s="77"/>
      <c r="FP93" s="77"/>
      <c r="FQ93" s="77"/>
      <c r="FR93" s="77"/>
      <c r="FS93" s="77"/>
      <c r="FT93" s="77"/>
      <c r="FU93" s="77"/>
      <c r="FV93" s="77"/>
      <c r="FW93" s="77"/>
      <c r="FX93" s="77"/>
      <c r="FY93" s="77"/>
      <c r="FZ93" s="77"/>
      <c r="GA93" s="77"/>
      <c r="GB93" s="77"/>
      <c r="GC93" s="77"/>
      <c r="GD93" s="77"/>
      <c r="GE93" s="77"/>
      <c r="GF93" s="77"/>
      <c r="GG93" s="77"/>
      <c r="GH93" s="77"/>
      <c r="GI93" s="77"/>
      <c r="GJ93" s="77"/>
      <c r="GK93" s="77"/>
      <c r="GL93" s="78"/>
      <c r="GM93" s="78"/>
      <c r="GN93" s="77"/>
      <c r="GO93" s="77"/>
      <c r="GP93" s="77"/>
      <c r="GQ93" s="77"/>
      <c r="GR93" s="77"/>
      <c r="GS93" s="77"/>
      <c r="GT93" s="79"/>
    </row>
    <row r="94" spans="2:202" ht="15.75">
      <c r="B94" s="163"/>
      <c r="Q94" s="237"/>
      <c r="S94" s="164"/>
      <c r="T94" s="77"/>
      <c r="U94" s="77"/>
      <c r="V94" s="77"/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7"/>
      <c r="AM94" s="77"/>
      <c r="AN94" s="77"/>
      <c r="AO94" s="77"/>
      <c r="AP94" s="77"/>
      <c r="AQ94" s="77"/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  <c r="BC94" s="77"/>
      <c r="BD94" s="77"/>
      <c r="BE94" s="77"/>
      <c r="BF94" s="77"/>
      <c r="BG94" s="77"/>
      <c r="BH94" s="77"/>
      <c r="BI94" s="77"/>
      <c r="BJ94" s="77"/>
      <c r="BK94" s="77"/>
      <c r="BL94" s="77"/>
      <c r="BM94" s="77"/>
      <c r="BN94" s="77"/>
      <c r="BO94" s="77"/>
      <c r="BP94" s="77"/>
      <c r="BQ94" s="77"/>
      <c r="BR94" s="77"/>
      <c r="BS94" s="77"/>
      <c r="BT94" s="77"/>
      <c r="BU94" s="77"/>
      <c r="BV94" s="77"/>
      <c r="BW94" s="77"/>
      <c r="BX94" s="77"/>
      <c r="BY94" s="77"/>
      <c r="BZ94" s="77"/>
      <c r="CA94" s="77"/>
      <c r="CB94" s="77"/>
      <c r="CC94" s="77"/>
      <c r="CD94" s="77"/>
      <c r="CE94" s="77"/>
      <c r="CF94" s="77"/>
      <c r="CG94" s="77"/>
      <c r="CH94" s="77"/>
      <c r="CI94" s="77"/>
      <c r="CJ94" s="77"/>
      <c r="CK94" s="77"/>
      <c r="CL94" s="77"/>
      <c r="CM94" s="77"/>
      <c r="CN94" s="77"/>
      <c r="CO94" s="77"/>
      <c r="CP94" s="77"/>
      <c r="CQ94" s="77"/>
      <c r="CR94" s="77"/>
      <c r="CS94" s="77"/>
      <c r="CT94" s="77"/>
      <c r="CU94" s="77"/>
      <c r="CV94" s="77"/>
      <c r="CW94" s="77"/>
      <c r="CX94" s="77"/>
      <c r="CY94" s="77"/>
      <c r="CZ94" s="77"/>
      <c r="DA94" s="77"/>
      <c r="DB94" s="77"/>
      <c r="DC94" s="77"/>
      <c r="DD94" s="77"/>
      <c r="DE94" s="77"/>
      <c r="DF94" s="77"/>
      <c r="DG94" s="77"/>
      <c r="DH94" s="77"/>
      <c r="DI94" s="77"/>
      <c r="DJ94" s="77"/>
      <c r="DK94" s="77"/>
      <c r="DL94" s="77"/>
      <c r="DM94" s="77"/>
      <c r="DN94" s="77"/>
      <c r="DO94" s="77"/>
      <c r="DP94" s="77"/>
      <c r="DQ94" s="77"/>
      <c r="DR94" s="77"/>
      <c r="DS94" s="77"/>
      <c r="DT94" s="77"/>
      <c r="DU94" s="77"/>
      <c r="DV94" s="77"/>
      <c r="DW94" s="77"/>
      <c r="DX94" s="77"/>
      <c r="DY94" s="77"/>
      <c r="DZ94" s="77"/>
      <c r="EA94" s="77"/>
      <c r="EB94" s="77"/>
      <c r="EC94" s="77"/>
      <c r="ED94" s="77"/>
      <c r="EE94" s="77"/>
      <c r="EF94" s="77"/>
      <c r="EG94" s="77"/>
      <c r="EH94" s="77"/>
      <c r="EI94" s="77"/>
      <c r="EJ94" s="77"/>
      <c r="EK94" s="77"/>
      <c r="EL94" s="77"/>
      <c r="EM94" s="77"/>
      <c r="EN94" s="77"/>
      <c r="EO94" s="77"/>
      <c r="EP94" s="77"/>
      <c r="EQ94" s="77"/>
      <c r="ER94" s="77"/>
      <c r="ES94" s="77"/>
      <c r="ET94" s="77"/>
      <c r="EU94" s="77"/>
      <c r="EV94" s="77"/>
      <c r="EW94" s="77"/>
      <c r="EX94" s="77"/>
      <c r="EY94" s="77"/>
      <c r="EZ94" s="77"/>
      <c r="FA94" s="77"/>
      <c r="FB94" s="77"/>
      <c r="FC94" s="77"/>
      <c r="FD94" s="77"/>
      <c r="FE94" s="77"/>
      <c r="FF94" s="77"/>
      <c r="FG94" s="77"/>
      <c r="FH94" s="77"/>
      <c r="FI94" s="77"/>
      <c r="FJ94" s="77"/>
      <c r="FK94" s="77"/>
      <c r="FL94" s="77"/>
      <c r="FM94" s="77"/>
      <c r="FN94" s="77"/>
      <c r="FO94" s="77"/>
      <c r="FP94" s="77"/>
      <c r="FQ94" s="77"/>
      <c r="FR94" s="77"/>
      <c r="FS94" s="77"/>
      <c r="FT94" s="77"/>
      <c r="FU94" s="77"/>
      <c r="FV94" s="77"/>
      <c r="FW94" s="77"/>
      <c r="FX94" s="77"/>
      <c r="FY94" s="77"/>
      <c r="FZ94" s="77"/>
      <c r="GA94" s="77"/>
      <c r="GB94" s="77"/>
      <c r="GC94" s="77"/>
      <c r="GD94" s="77"/>
      <c r="GE94" s="77"/>
      <c r="GF94" s="77"/>
      <c r="GG94" s="77"/>
      <c r="GH94" s="77"/>
      <c r="GI94" s="77"/>
      <c r="GJ94" s="77"/>
      <c r="GK94" s="77"/>
      <c r="GL94" s="78"/>
      <c r="GM94" s="78"/>
      <c r="GN94" s="77"/>
      <c r="GO94" s="77"/>
      <c r="GP94" s="77"/>
      <c r="GQ94" s="77"/>
      <c r="GR94" s="77"/>
      <c r="GS94" s="77"/>
      <c r="GT94" s="79"/>
    </row>
    <row r="95" spans="2:202" ht="15.75">
      <c r="B95" s="163"/>
      <c r="Q95" s="237"/>
      <c r="S95" s="164"/>
      <c r="T95" s="77"/>
      <c r="U95" s="77"/>
      <c r="V95" s="77"/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7"/>
      <c r="AM95" s="77"/>
      <c r="AN95" s="77"/>
      <c r="AO95" s="77"/>
      <c r="AP95" s="77"/>
      <c r="AQ95" s="77"/>
      <c r="AR95" s="77"/>
      <c r="AS95" s="77"/>
      <c r="AT95" s="77"/>
      <c r="AU95" s="77"/>
      <c r="AV95" s="77"/>
      <c r="AW95" s="77"/>
      <c r="AX95" s="77"/>
      <c r="AY95" s="77"/>
      <c r="AZ95" s="77"/>
      <c r="BA95" s="77"/>
      <c r="BB95" s="77"/>
      <c r="BC95" s="77"/>
      <c r="BD95" s="77"/>
      <c r="BE95" s="77"/>
      <c r="BF95" s="77"/>
      <c r="BG95" s="77"/>
      <c r="BH95" s="77"/>
      <c r="BI95" s="77"/>
      <c r="BJ95" s="77"/>
      <c r="BK95" s="77"/>
      <c r="BL95" s="77"/>
      <c r="BM95" s="77"/>
      <c r="BN95" s="77"/>
      <c r="BO95" s="77"/>
      <c r="BP95" s="77"/>
      <c r="BQ95" s="77"/>
      <c r="BR95" s="77"/>
      <c r="BS95" s="77"/>
      <c r="BT95" s="77"/>
      <c r="BU95" s="77"/>
      <c r="BV95" s="77"/>
      <c r="BW95" s="77"/>
      <c r="BX95" s="77"/>
      <c r="BY95" s="77"/>
      <c r="BZ95" s="77"/>
      <c r="CA95" s="77"/>
      <c r="CB95" s="77"/>
      <c r="CC95" s="77"/>
      <c r="CD95" s="77"/>
      <c r="CE95" s="77"/>
      <c r="CF95" s="77"/>
      <c r="CG95" s="77"/>
      <c r="CH95" s="77"/>
      <c r="CI95" s="77"/>
      <c r="CJ95" s="77"/>
      <c r="CK95" s="77"/>
      <c r="CL95" s="77"/>
      <c r="CM95" s="77"/>
      <c r="CN95" s="77"/>
      <c r="CO95" s="77"/>
      <c r="CP95" s="77"/>
      <c r="CQ95" s="77"/>
      <c r="CR95" s="77"/>
      <c r="CS95" s="77"/>
      <c r="CT95" s="77"/>
      <c r="CU95" s="77"/>
      <c r="CV95" s="77"/>
      <c r="CW95" s="77"/>
      <c r="CX95" s="77"/>
      <c r="CY95" s="77"/>
      <c r="CZ95" s="77"/>
      <c r="DA95" s="77"/>
      <c r="DB95" s="77"/>
      <c r="DC95" s="77"/>
      <c r="DD95" s="77"/>
      <c r="DE95" s="77"/>
      <c r="DF95" s="77"/>
      <c r="DG95" s="77"/>
      <c r="DH95" s="77"/>
      <c r="DI95" s="77"/>
      <c r="DJ95" s="77"/>
      <c r="DK95" s="77"/>
      <c r="DL95" s="77"/>
      <c r="DM95" s="77"/>
      <c r="DN95" s="77"/>
      <c r="DO95" s="77"/>
      <c r="DP95" s="77"/>
      <c r="DQ95" s="77"/>
      <c r="DR95" s="77"/>
      <c r="DS95" s="77"/>
      <c r="DT95" s="77"/>
      <c r="DU95" s="77"/>
      <c r="DV95" s="77"/>
      <c r="DW95" s="77"/>
      <c r="DX95" s="77"/>
      <c r="DY95" s="77"/>
      <c r="DZ95" s="77"/>
      <c r="EA95" s="77"/>
      <c r="EB95" s="77"/>
      <c r="EC95" s="77"/>
      <c r="ED95" s="77"/>
      <c r="EE95" s="77"/>
      <c r="EF95" s="77"/>
      <c r="EG95" s="77"/>
      <c r="EH95" s="77"/>
      <c r="EI95" s="77"/>
      <c r="EJ95" s="77"/>
      <c r="EK95" s="77"/>
      <c r="EL95" s="77"/>
      <c r="EM95" s="77"/>
      <c r="EN95" s="77"/>
      <c r="EO95" s="77"/>
      <c r="EP95" s="77"/>
      <c r="EQ95" s="77"/>
      <c r="ER95" s="77"/>
      <c r="ES95" s="77"/>
      <c r="ET95" s="77"/>
      <c r="EU95" s="77"/>
      <c r="EV95" s="77"/>
      <c r="EW95" s="77"/>
      <c r="EX95" s="77"/>
      <c r="EY95" s="77"/>
      <c r="EZ95" s="77"/>
      <c r="FA95" s="77"/>
      <c r="FB95" s="77"/>
      <c r="FC95" s="77"/>
      <c r="FD95" s="77"/>
      <c r="FE95" s="77"/>
      <c r="FF95" s="77"/>
      <c r="FG95" s="77"/>
      <c r="FH95" s="77"/>
      <c r="FI95" s="77"/>
      <c r="FJ95" s="77"/>
      <c r="FK95" s="77"/>
      <c r="FL95" s="77"/>
      <c r="FM95" s="77"/>
      <c r="FN95" s="77"/>
      <c r="FO95" s="77"/>
      <c r="FP95" s="77"/>
      <c r="FQ95" s="77"/>
      <c r="FR95" s="77"/>
      <c r="FS95" s="77"/>
      <c r="FT95" s="77"/>
      <c r="FU95" s="77"/>
      <c r="FV95" s="77"/>
      <c r="FW95" s="77"/>
      <c r="FX95" s="77"/>
      <c r="FY95" s="77"/>
      <c r="FZ95" s="77"/>
      <c r="GA95" s="77"/>
      <c r="GB95" s="77"/>
      <c r="GC95" s="77"/>
      <c r="GD95" s="77"/>
      <c r="GE95" s="77"/>
      <c r="GF95" s="77"/>
      <c r="GG95" s="77"/>
      <c r="GH95" s="77"/>
      <c r="GI95" s="77"/>
      <c r="GJ95" s="77"/>
      <c r="GK95" s="77"/>
      <c r="GL95" s="78"/>
      <c r="GM95" s="78"/>
      <c r="GN95" s="77"/>
      <c r="GO95" s="77"/>
      <c r="GP95" s="77"/>
      <c r="GQ95" s="77"/>
      <c r="GR95" s="77"/>
      <c r="GS95" s="77"/>
      <c r="GT95" s="79"/>
    </row>
    <row r="96" spans="2:202" ht="13.5" thickBot="1">
      <c r="B96" s="243"/>
      <c r="C96" s="244"/>
      <c r="D96" s="244"/>
      <c r="E96" s="244"/>
      <c r="F96" s="244"/>
      <c r="G96" s="244"/>
      <c r="H96" s="244"/>
      <c r="I96" s="244"/>
      <c r="J96" s="244"/>
      <c r="K96" s="244"/>
      <c r="L96" s="244"/>
      <c r="M96" s="244"/>
      <c r="N96" s="244"/>
      <c r="O96" s="244"/>
      <c r="P96" s="244"/>
      <c r="Q96" s="245"/>
      <c r="R96" s="244"/>
      <c r="S96" s="244"/>
      <c r="T96" s="240"/>
      <c r="U96" s="240"/>
      <c r="V96" s="240"/>
      <c r="W96" s="240"/>
      <c r="X96" s="240"/>
      <c r="Y96" s="240"/>
      <c r="Z96" s="240"/>
      <c r="AA96" s="240"/>
      <c r="AB96" s="240"/>
      <c r="AC96" s="240"/>
      <c r="AD96" s="240"/>
      <c r="AE96" s="240"/>
      <c r="AF96" s="240"/>
      <c r="AG96" s="240"/>
      <c r="AH96" s="240"/>
      <c r="AI96" s="240"/>
      <c r="AJ96" s="240"/>
      <c r="AK96" s="240"/>
      <c r="AL96" s="240"/>
      <c r="AM96" s="240"/>
      <c r="AN96" s="240"/>
      <c r="AO96" s="240"/>
      <c r="AP96" s="240"/>
      <c r="AQ96" s="240"/>
      <c r="AR96" s="240"/>
      <c r="AS96" s="240"/>
      <c r="AT96" s="240"/>
      <c r="AU96" s="240"/>
      <c r="AV96" s="240"/>
      <c r="AW96" s="240"/>
      <c r="AX96" s="240"/>
      <c r="AY96" s="240"/>
      <c r="AZ96" s="240"/>
      <c r="BA96" s="240"/>
      <c r="BB96" s="240"/>
      <c r="BC96" s="240"/>
      <c r="BD96" s="240"/>
      <c r="BE96" s="240"/>
      <c r="BF96" s="240"/>
      <c r="BG96" s="240"/>
      <c r="BH96" s="240"/>
      <c r="BI96" s="240"/>
      <c r="BJ96" s="240"/>
      <c r="BK96" s="240"/>
      <c r="BL96" s="240"/>
      <c r="BM96" s="240"/>
      <c r="BN96" s="240"/>
      <c r="BO96" s="240"/>
      <c r="BP96" s="240"/>
      <c r="BQ96" s="240"/>
      <c r="BR96" s="240"/>
      <c r="BS96" s="240"/>
      <c r="BT96" s="240"/>
      <c r="BU96" s="240"/>
      <c r="BV96" s="240"/>
      <c r="BW96" s="240"/>
      <c r="BX96" s="240"/>
      <c r="BY96" s="240"/>
      <c r="BZ96" s="240"/>
      <c r="CA96" s="240"/>
      <c r="CB96" s="240"/>
      <c r="CC96" s="240"/>
      <c r="CD96" s="240"/>
      <c r="CE96" s="240"/>
      <c r="CF96" s="240"/>
      <c r="CG96" s="240"/>
      <c r="CH96" s="240"/>
      <c r="CI96" s="240"/>
      <c r="CJ96" s="240"/>
      <c r="CK96" s="240"/>
      <c r="CL96" s="240"/>
      <c r="CM96" s="240"/>
      <c r="CN96" s="240"/>
      <c r="CO96" s="240"/>
      <c r="CP96" s="240"/>
      <c r="CQ96" s="240"/>
      <c r="CR96" s="240"/>
      <c r="CS96" s="240"/>
      <c r="CT96" s="240"/>
      <c r="CU96" s="240"/>
      <c r="CV96" s="240"/>
      <c r="CW96" s="240"/>
      <c r="CX96" s="240"/>
      <c r="CY96" s="240"/>
      <c r="CZ96" s="240"/>
      <c r="DA96" s="240"/>
      <c r="DB96" s="240"/>
      <c r="DC96" s="240"/>
      <c r="DD96" s="240"/>
      <c r="DE96" s="240"/>
      <c r="DF96" s="240"/>
      <c r="DG96" s="240"/>
      <c r="DH96" s="240"/>
      <c r="DI96" s="240"/>
      <c r="DJ96" s="240"/>
      <c r="DK96" s="240"/>
      <c r="DL96" s="240"/>
      <c r="DM96" s="240"/>
      <c r="DN96" s="240"/>
      <c r="DO96" s="240"/>
      <c r="DP96" s="240"/>
      <c r="DQ96" s="240"/>
      <c r="DR96" s="240"/>
      <c r="DS96" s="240"/>
      <c r="DT96" s="240"/>
      <c r="DU96" s="240"/>
      <c r="DV96" s="240"/>
      <c r="DW96" s="240"/>
      <c r="DX96" s="240"/>
      <c r="DY96" s="240"/>
      <c r="DZ96" s="240"/>
      <c r="EA96" s="240"/>
      <c r="EB96" s="240"/>
      <c r="EC96" s="240"/>
      <c r="ED96" s="240"/>
      <c r="EE96" s="240"/>
      <c r="EF96" s="240"/>
      <c r="EG96" s="240"/>
      <c r="EH96" s="240"/>
      <c r="EI96" s="240"/>
      <c r="EJ96" s="240"/>
      <c r="EK96" s="240"/>
      <c r="EL96" s="240"/>
      <c r="EM96" s="240"/>
      <c r="EN96" s="240"/>
      <c r="EO96" s="240"/>
      <c r="EP96" s="240"/>
      <c r="EQ96" s="240"/>
      <c r="ER96" s="240"/>
      <c r="ES96" s="240"/>
      <c r="ET96" s="240"/>
      <c r="EU96" s="240"/>
      <c r="EV96" s="240"/>
      <c r="EW96" s="240"/>
      <c r="EX96" s="240"/>
      <c r="EY96" s="240"/>
      <c r="EZ96" s="240"/>
      <c r="FA96" s="240"/>
      <c r="FB96" s="240"/>
      <c r="FC96" s="240"/>
      <c r="FD96" s="240"/>
      <c r="FE96" s="240"/>
      <c r="FF96" s="240"/>
      <c r="FG96" s="240"/>
      <c r="FH96" s="240"/>
      <c r="FI96" s="240"/>
      <c r="FJ96" s="240"/>
      <c r="FK96" s="240"/>
      <c r="FL96" s="240"/>
      <c r="FM96" s="240"/>
      <c r="FN96" s="240"/>
      <c r="FO96" s="240"/>
      <c r="FP96" s="240"/>
      <c r="FQ96" s="240"/>
      <c r="FR96" s="240"/>
      <c r="FS96" s="240"/>
      <c r="FT96" s="240"/>
      <c r="FU96" s="240"/>
      <c r="FV96" s="240"/>
      <c r="FW96" s="240"/>
      <c r="FX96" s="240"/>
      <c r="FY96" s="240"/>
      <c r="FZ96" s="240"/>
      <c r="GA96" s="240"/>
      <c r="GB96" s="240"/>
      <c r="GC96" s="240"/>
      <c r="GD96" s="240"/>
      <c r="GE96" s="240"/>
      <c r="GF96" s="240"/>
      <c r="GG96" s="240"/>
      <c r="GH96" s="240"/>
      <c r="GI96" s="240"/>
      <c r="GJ96" s="240"/>
      <c r="GK96" s="240"/>
      <c r="GL96" s="241"/>
      <c r="GM96" s="241"/>
      <c r="GN96" s="240"/>
      <c r="GO96" s="240"/>
      <c r="GP96" s="240"/>
      <c r="GQ96" s="240"/>
      <c r="GR96" s="240"/>
      <c r="GS96" s="240"/>
      <c r="GT96" s="242"/>
    </row>
    <row r="97" s="68" customFormat="1" ht="12" thickTop="1"/>
    <row r="98" s="68" customFormat="1"/>
    <row r="99" s="68" customFormat="1"/>
    <row r="100" s="68" customFormat="1"/>
    <row r="101" s="68" customFormat="1"/>
    <row r="102" s="68" customFormat="1"/>
    <row r="103" s="68" customFormat="1"/>
    <row r="104" s="68" customFormat="1"/>
    <row r="105" s="68" customFormat="1"/>
    <row r="106" s="68" customFormat="1"/>
    <row r="107" s="68" customFormat="1"/>
    <row r="108" s="68" customFormat="1"/>
    <row r="109" s="68" customFormat="1"/>
    <row r="110" s="68" customFormat="1"/>
    <row r="111" s="68" customFormat="1"/>
    <row r="112" s="68" customFormat="1"/>
    <row r="113" spans="6:17" s="68" customFormat="1">
      <c r="Q113" s="69"/>
    </row>
    <row r="114" spans="6:17" s="68" customFormat="1">
      <c r="Q114" s="69"/>
    </row>
    <row r="115" spans="6:17" s="68" customFormat="1">
      <c r="Q115" s="69"/>
    </row>
    <row r="116" spans="6:17" s="68" customFormat="1">
      <c r="Q116" s="69"/>
    </row>
    <row r="117" spans="6:17" s="68" customFormat="1">
      <c r="Q117" s="69"/>
    </row>
    <row r="118" spans="6:17" s="68" customFormat="1">
      <c r="Q118" s="69"/>
    </row>
    <row r="119" spans="6:17" s="68" customFormat="1">
      <c r="Q119" s="69"/>
    </row>
    <row r="120" spans="6:17" s="68" customFormat="1">
      <c r="Q120" s="69"/>
    </row>
    <row r="121" spans="6:17" s="68" customFormat="1">
      <c r="Q121" s="69"/>
    </row>
    <row r="122" spans="6:17" s="68" customFormat="1">
      <c r="Q122" s="69"/>
    </row>
    <row r="123" spans="6:17" s="68" customFormat="1">
      <c r="Q123" s="69"/>
    </row>
    <row r="124" spans="6:17" s="68" customFormat="1">
      <c r="Q124" s="69"/>
    </row>
    <row r="125" spans="6:17" s="68" customFormat="1">
      <c r="Q125" s="69"/>
    </row>
    <row r="126" spans="6:17" s="68" customFormat="1">
      <c r="Q126" s="69"/>
    </row>
    <row r="127" spans="6:17" s="68" customFormat="1"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246"/>
    </row>
    <row r="128" spans="6:17" s="68" customFormat="1"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246"/>
    </row>
    <row r="129" spans="6:17" s="68" customFormat="1"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246"/>
    </row>
    <row r="130" spans="6:17" s="68" customFormat="1"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246"/>
    </row>
    <row r="131" spans="6:17" s="68" customFormat="1"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246"/>
    </row>
    <row r="132" spans="6:17" s="68" customFormat="1"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246"/>
    </row>
    <row r="133" spans="6:17" s="68" customFormat="1"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246"/>
    </row>
    <row r="134" spans="6:17" s="68" customFormat="1"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246"/>
    </row>
    <row r="135" spans="6:17" s="68" customFormat="1"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246"/>
    </row>
    <row r="136" spans="6:17" s="68" customFormat="1"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246"/>
    </row>
    <row r="137" spans="6:17" s="68" customFormat="1"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246"/>
    </row>
    <row r="138" spans="6:17" s="68" customFormat="1"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246"/>
    </row>
    <row r="139" spans="6:17" s="68" customFormat="1">
      <c r="F139" s="70"/>
      <c r="G139" s="70"/>
      <c r="H139" s="70"/>
      <c r="I139" s="70"/>
      <c r="J139" s="70"/>
      <c r="Q139" s="69"/>
    </row>
    <row r="140" spans="6:17" s="68" customFormat="1">
      <c r="F140" s="70"/>
      <c r="G140" s="70"/>
      <c r="H140" s="70"/>
      <c r="I140" s="70"/>
      <c r="J140" s="70"/>
      <c r="Q140" s="69"/>
    </row>
    <row r="141" spans="6:17" s="68" customFormat="1">
      <c r="F141" s="70"/>
      <c r="G141" s="70"/>
      <c r="H141" s="70"/>
      <c r="I141" s="70"/>
      <c r="J141" s="70"/>
      <c r="Q141" s="69"/>
    </row>
    <row r="142" spans="6:17" s="68" customFormat="1">
      <c r="F142" s="70"/>
      <c r="G142" s="70"/>
      <c r="H142" s="70"/>
      <c r="I142" s="70"/>
      <c r="J142" s="70"/>
      <c r="Q142" s="69"/>
    </row>
    <row r="143" spans="6:17" s="68" customFormat="1">
      <c r="F143" s="70"/>
      <c r="G143" s="70"/>
      <c r="H143" s="70"/>
      <c r="I143" s="70"/>
      <c r="J143" s="70"/>
      <c r="Q143" s="69"/>
    </row>
    <row r="144" spans="6:17" s="68" customFormat="1">
      <c r="Q144" s="69"/>
    </row>
    <row r="145" s="68" customFormat="1"/>
    <row r="146" s="68" customFormat="1"/>
    <row r="147" s="68" customFormat="1"/>
    <row r="148" s="68" customFormat="1"/>
    <row r="149" s="68" customFormat="1"/>
    <row r="150" s="68" customFormat="1"/>
    <row r="151" s="68" customFormat="1"/>
    <row r="152" s="68" customFormat="1"/>
    <row r="153" s="68" customFormat="1"/>
    <row r="154" s="68" customFormat="1"/>
    <row r="155" s="68" customFormat="1"/>
    <row r="156" s="68" customFormat="1"/>
    <row r="157" s="68" customFormat="1"/>
    <row r="158" s="68" customFormat="1"/>
    <row r="159" s="68" customFormat="1"/>
    <row r="160" s="68" customFormat="1"/>
    <row r="161" s="68" customFormat="1"/>
    <row r="162" s="68" customFormat="1"/>
    <row r="163" s="68" customFormat="1"/>
    <row r="164" s="68" customFormat="1"/>
    <row r="165" s="68" customFormat="1"/>
    <row r="166" s="68" customFormat="1"/>
    <row r="167" s="68" customFormat="1"/>
    <row r="168" s="68" customFormat="1"/>
    <row r="169" s="68" customFormat="1"/>
    <row r="170" s="68" customFormat="1"/>
    <row r="171" s="68" customFormat="1"/>
    <row r="172" s="68" customFormat="1"/>
    <row r="173" s="68" customFormat="1"/>
    <row r="174" s="68" customFormat="1"/>
    <row r="175" s="68" customFormat="1"/>
    <row r="176" s="68" customFormat="1"/>
    <row r="177" s="68" customFormat="1"/>
    <row r="178" s="68" customFormat="1"/>
    <row r="179" s="68" customFormat="1"/>
    <row r="180" s="68" customFormat="1"/>
    <row r="181" s="68" customFormat="1"/>
    <row r="182" s="68" customFormat="1"/>
    <row r="183" s="68" customFormat="1"/>
    <row r="184" s="68" customFormat="1"/>
    <row r="185" s="68" customFormat="1"/>
    <row r="186" s="68" customFormat="1"/>
    <row r="187" s="68" customFormat="1"/>
    <row r="188" s="68" customFormat="1"/>
    <row r="189" s="68" customFormat="1"/>
    <row r="190" s="68" customFormat="1"/>
    <row r="191" s="68" customFormat="1"/>
    <row r="192" s="68" customFormat="1"/>
    <row r="193" s="68" customFormat="1"/>
    <row r="194" s="68" customFormat="1"/>
    <row r="195" s="68" customFormat="1"/>
    <row r="196" s="68" customFormat="1"/>
    <row r="197" s="68" customFormat="1"/>
    <row r="198" s="68" customFormat="1"/>
    <row r="199" s="68" customFormat="1"/>
    <row r="200" s="68" customFormat="1"/>
    <row r="201" s="68" customFormat="1"/>
    <row r="202" s="68" customFormat="1"/>
    <row r="203" s="68" customFormat="1"/>
    <row r="204" s="68" customFormat="1"/>
    <row r="205" s="68" customFormat="1"/>
    <row r="206" s="68" customFormat="1"/>
    <row r="207" s="68" customFormat="1"/>
    <row r="208" s="68" customFormat="1"/>
    <row r="209" s="68" customFormat="1"/>
    <row r="210" s="68" customFormat="1"/>
    <row r="211" s="68" customFormat="1"/>
    <row r="212" s="68" customFormat="1"/>
    <row r="213" s="68" customFormat="1"/>
    <row r="214" s="68" customFormat="1"/>
    <row r="215" s="68" customFormat="1"/>
    <row r="216" s="68" customFormat="1"/>
    <row r="217" s="68" customFormat="1"/>
    <row r="218" s="68" customFormat="1"/>
    <row r="219" s="68" customFormat="1"/>
    <row r="220" s="68" customFormat="1"/>
    <row r="221" s="68" customFormat="1"/>
    <row r="222" s="68" customFormat="1"/>
    <row r="223" s="68" customFormat="1"/>
    <row r="224" s="68" customFormat="1"/>
    <row r="225" s="68" customFormat="1"/>
    <row r="226" s="68" customFormat="1"/>
    <row r="227" s="68" customFormat="1"/>
    <row r="228" s="68" customFormat="1"/>
    <row r="229" s="68" customFormat="1"/>
    <row r="230" s="68" customFormat="1"/>
    <row r="231" s="68" customFormat="1"/>
    <row r="232" s="68" customFormat="1"/>
    <row r="233" s="68" customFormat="1"/>
    <row r="234" s="68" customFormat="1"/>
    <row r="235" s="68" customFormat="1"/>
    <row r="236" s="68" customFormat="1"/>
    <row r="237" s="68" customFormat="1"/>
    <row r="238" s="68" customFormat="1"/>
    <row r="239" s="68" customFormat="1"/>
    <row r="240" s="68" customFormat="1"/>
    <row r="241" s="68" customFormat="1"/>
    <row r="242" s="68" customFormat="1"/>
    <row r="243" s="68" customFormat="1"/>
    <row r="244" s="68" customFormat="1"/>
    <row r="245" s="68" customFormat="1"/>
    <row r="246" s="68" customFormat="1"/>
    <row r="247" s="68" customFormat="1"/>
    <row r="248" s="68" customFormat="1"/>
    <row r="249" s="68" customFormat="1"/>
    <row r="250" s="68" customFormat="1"/>
    <row r="251" s="68" customFormat="1"/>
    <row r="252" s="68" customFormat="1"/>
    <row r="253" s="68" customFormat="1"/>
    <row r="254" s="68" customFormat="1"/>
    <row r="255" s="68" customFormat="1"/>
    <row r="256" s="68" customFormat="1"/>
    <row r="257" s="68" customFormat="1"/>
    <row r="258" s="68" customFormat="1"/>
    <row r="259" s="68" customFormat="1"/>
    <row r="260" s="68" customFormat="1"/>
    <row r="261" s="68" customFormat="1"/>
    <row r="262" s="68" customFormat="1"/>
    <row r="263" s="68" customFormat="1"/>
    <row r="264" s="68" customFormat="1"/>
    <row r="265" s="68" customFormat="1"/>
    <row r="266" s="68" customFormat="1"/>
    <row r="267" s="68" customFormat="1"/>
    <row r="268" s="68" customFormat="1"/>
    <row r="269" s="68" customFormat="1"/>
    <row r="270" s="68" customFormat="1"/>
    <row r="271" s="68" customFormat="1"/>
    <row r="272" s="68" customFormat="1"/>
    <row r="273" s="68" customFormat="1"/>
    <row r="274" s="68" customFormat="1"/>
    <row r="275" s="68" customFormat="1"/>
    <row r="276" s="68" customFormat="1"/>
    <row r="277" s="68" customFormat="1"/>
    <row r="278" s="68" customFormat="1"/>
    <row r="279" s="68" customFormat="1"/>
    <row r="280" s="68" customFormat="1"/>
    <row r="281" s="68" customFormat="1"/>
    <row r="282" s="68" customFormat="1"/>
    <row r="283" s="68" customFormat="1"/>
    <row r="284" s="68" customFormat="1"/>
    <row r="285" s="68" customFormat="1"/>
    <row r="286" s="68" customFormat="1"/>
    <row r="287" s="68" customFormat="1"/>
    <row r="288" s="68" customFormat="1"/>
    <row r="289" s="68" customFormat="1"/>
    <row r="290" s="68" customFormat="1"/>
    <row r="291" s="68" customFormat="1"/>
    <row r="292" s="68" customFormat="1"/>
    <row r="293" s="68" customFormat="1"/>
    <row r="294" s="68" customFormat="1"/>
    <row r="295" s="68" customFormat="1"/>
    <row r="296" s="68" customFormat="1"/>
    <row r="297" s="68" customFormat="1"/>
    <row r="298" s="68" customFormat="1"/>
    <row r="299" s="68" customFormat="1"/>
    <row r="300" s="68" customFormat="1"/>
    <row r="301" s="68" customFormat="1"/>
    <row r="302" s="68" customFormat="1"/>
    <row r="303" s="68" customFormat="1"/>
    <row r="304" s="68" customFormat="1"/>
    <row r="305" s="68" customFormat="1"/>
    <row r="306" s="68" customFormat="1"/>
    <row r="307" s="68" customFormat="1"/>
    <row r="308" s="68" customFormat="1"/>
    <row r="309" s="68" customFormat="1"/>
    <row r="310" s="68" customFormat="1"/>
    <row r="311" s="68" customFormat="1"/>
    <row r="312" s="68" customFormat="1"/>
    <row r="313" s="68" customFormat="1"/>
    <row r="314" s="68" customFormat="1"/>
    <row r="315" s="68" customFormat="1"/>
    <row r="316" s="68" customFormat="1"/>
    <row r="317" s="68" customFormat="1"/>
    <row r="318" s="68" customFormat="1"/>
    <row r="319" s="68" customFormat="1"/>
    <row r="320" s="68" customFormat="1"/>
    <row r="321" s="68" customFormat="1"/>
    <row r="322" s="68" customFormat="1"/>
    <row r="323" s="68" customFormat="1"/>
    <row r="324" s="68" customFormat="1"/>
    <row r="325" s="68" customFormat="1"/>
    <row r="326" s="68" customFormat="1"/>
    <row r="327" s="68" customFormat="1"/>
    <row r="328" s="68" customFormat="1"/>
    <row r="329" s="68" customFormat="1"/>
    <row r="330" s="68" customFormat="1"/>
    <row r="331" s="68" customFormat="1"/>
    <row r="332" s="68" customFormat="1"/>
    <row r="333" s="68" customFormat="1"/>
    <row r="334" s="68" customFormat="1"/>
    <row r="335" s="68" customFormat="1"/>
    <row r="336" s="68" customFormat="1"/>
    <row r="337" s="68" customFormat="1"/>
    <row r="338" s="68" customFormat="1"/>
    <row r="339" s="68" customFormat="1"/>
    <row r="340" s="68" customFormat="1"/>
    <row r="341" s="68" customFormat="1"/>
    <row r="342" s="68" customFormat="1"/>
    <row r="343" s="68" customFormat="1"/>
    <row r="344" s="68" customFormat="1"/>
    <row r="345" s="68" customFormat="1"/>
    <row r="346" s="68" customFormat="1"/>
    <row r="347" s="68" customFormat="1"/>
    <row r="348" s="68" customFormat="1"/>
    <row r="349" s="68" customFormat="1"/>
    <row r="350" s="68" customFormat="1"/>
    <row r="351" s="68" customFormat="1"/>
    <row r="352" s="68" customFormat="1"/>
    <row r="353" s="68" customFormat="1"/>
    <row r="354" s="68" customFormat="1"/>
    <row r="355" s="68" customFormat="1"/>
    <row r="356" s="68" customFormat="1"/>
    <row r="357" s="68" customFormat="1"/>
    <row r="358" s="68" customFormat="1"/>
    <row r="359" s="68" customFormat="1"/>
    <row r="360" s="68" customFormat="1"/>
    <row r="361" s="68" customFormat="1"/>
  </sheetData>
  <mergeCells count="109">
    <mergeCell ref="L7:M7"/>
    <mergeCell ref="N7:N8"/>
    <mergeCell ref="O7:O8"/>
    <mergeCell ref="P7:Q7"/>
    <mergeCell ref="R7:R8"/>
    <mergeCell ref="K9:K19"/>
    <mergeCell ref="N9:N19"/>
    <mergeCell ref="O9:O19"/>
    <mergeCell ref="Y5:AA5"/>
    <mergeCell ref="C6:R6"/>
    <mergeCell ref="C7:C8"/>
    <mergeCell ref="D7:D8"/>
    <mergeCell ref="E7:E8"/>
    <mergeCell ref="F7:F8"/>
    <mergeCell ref="G7:H7"/>
    <mergeCell ref="I7:I8"/>
    <mergeCell ref="J7:J8"/>
    <mergeCell ref="K7:K8"/>
    <mergeCell ref="C3:N5"/>
    <mergeCell ref="O3:P3"/>
    <mergeCell ref="Q3:R3"/>
    <mergeCell ref="O4:P5"/>
    <mergeCell ref="Q4:R5"/>
    <mergeCell ref="V5:X5"/>
    <mergeCell ref="CA16:CB17"/>
    <mergeCell ref="CC16:CK17"/>
    <mergeCell ref="CL16:CM17"/>
    <mergeCell ref="CA19:CB20"/>
    <mergeCell ref="CC19:CK20"/>
    <mergeCell ref="CL19:CM20"/>
    <mergeCell ref="Y10:AA14"/>
    <mergeCell ref="AC10:AD14"/>
    <mergeCell ref="CA10:CB11"/>
    <mergeCell ref="CC10:CK11"/>
    <mergeCell ref="CL10:CM11"/>
    <mergeCell ref="CA13:CB14"/>
    <mergeCell ref="CC13:CK14"/>
    <mergeCell ref="CL13:CM14"/>
    <mergeCell ref="CL22:CM23"/>
    <mergeCell ref="CA25:CB26"/>
    <mergeCell ref="CC25:CK26"/>
    <mergeCell ref="CL25:CM26"/>
    <mergeCell ref="CA28:CB29"/>
    <mergeCell ref="CC28:CK29"/>
    <mergeCell ref="CL28:CM29"/>
    <mergeCell ref="K20:K28"/>
    <mergeCell ref="N20:N28"/>
    <mergeCell ref="O20:O28"/>
    <mergeCell ref="CC22:CK23"/>
    <mergeCell ref="CA22:CB23"/>
    <mergeCell ref="Y22:AA22"/>
    <mergeCell ref="N59:N61"/>
    <mergeCell ref="O59:O61"/>
    <mergeCell ref="K62:K64"/>
    <mergeCell ref="N62:N64"/>
    <mergeCell ref="O62:O64"/>
    <mergeCell ref="AD35:AJ36"/>
    <mergeCell ref="CA37:CB38"/>
    <mergeCell ref="CC37:CK38"/>
    <mergeCell ref="CL37:CM38"/>
    <mergeCell ref="K44:K58"/>
    <mergeCell ref="N44:N58"/>
    <mergeCell ref="O44:O58"/>
    <mergeCell ref="Y48:AA48"/>
    <mergeCell ref="K29:K43"/>
    <mergeCell ref="N29:N43"/>
    <mergeCell ref="O29:O43"/>
    <mergeCell ref="CL31:CM32"/>
    <mergeCell ref="CC31:CK32"/>
    <mergeCell ref="CA31:CB32"/>
    <mergeCell ref="DE68:DG69"/>
    <mergeCell ref="DJ68:DP70"/>
    <mergeCell ref="EU68:EW69"/>
    <mergeCell ref="FW68:FY69"/>
    <mergeCell ref="Y82:AA83"/>
    <mergeCell ref="BO82:BQ83"/>
    <mergeCell ref="DE82:DG83"/>
    <mergeCell ref="EU82:EW83"/>
    <mergeCell ref="FW82:FY83"/>
    <mergeCell ref="Y68:AA69"/>
    <mergeCell ref="AD68:AJ70"/>
    <mergeCell ref="AR68:AX70"/>
    <mergeCell ref="BO68:BQ69"/>
    <mergeCell ref="CH68:CN70"/>
    <mergeCell ref="CV68:DB70"/>
    <mergeCell ref="P85:Q85"/>
    <mergeCell ref="H87:K88"/>
    <mergeCell ref="L87:P88"/>
    <mergeCell ref="Y35:AA35"/>
    <mergeCell ref="CL34:CM35"/>
    <mergeCell ref="CC34:CK35"/>
    <mergeCell ref="CA34:CB35"/>
    <mergeCell ref="K83:L83"/>
    <mergeCell ref="N83:O83"/>
    <mergeCell ref="P83:Q83"/>
    <mergeCell ref="K84:L84"/>
    <mergeCell ref="N84:O84"/>
    <mergeCell ref="P84:Q84"/>
    <mergeCell ref="E66:Q66"/>
    <mergeCell ref="E67:G68"/>
    <mergeCell ref="H67:H68"/>
    <mergeCell ref="I67:I68"/>
    <mergeCell ref="J67:J68"/>
    <mergeCell ref="K67:K68"/>
    <mergeCell ref="L67:L68"/>
    <mergeCell ref="M67:M68"/>
    <mergeCell ref="N67:O68"/>
    <mergeCell ref="P67:Q68"/>
    <mergeCell ref="K59:K6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AF722-663D-47D0-B4A2-32A371CA4C6B}">
  <sheetPr>
    <pageSetUpPr fitToPage="1"/>
  </sheetPr>
  <dimension ref="A1:P41"/>
  <sheetViews>
    <sheetView tabSelected="1" view="pageBreakPreview" zoomScale="85" zoomScaleNormal="100" zoomScaleSheetLayoutView="85" workbookViewId="0">
      <selection activeCell="P15" sqref="P15"/>
    </sheetView>
  </sheetViews>
  <sheetFormatPr baseColWidth="10" defaultColWidth="11.42578125" defaultRowHeight="12.75"/>
  <cols>
    <col min="1" max="1" width="4.7109375" style="257" customWidth="1"/>
    <col min="2" max="2" width="8" style="257" customWidth="1"/>
    <col min="3" max="3" width="11" style="257" customWidth="1"/>
    <col min="4" max="4" width="27.5703125" style="257" customWidth="1"/>
    <col min="5" max="5" width="15.85546875" style="257" customWidth="1"/>
    <col min="6" max="8" width="8.5703125" style="257" customWidth="1"/>
    <col min="9" max="9" width="9.28515625" style="257" customWidth="1"/>
    <col min="10" max="10" width="8.5703125" style="257" hidden="1" customWidth="1"/>
    <col min="11" max="12" width="11.42578125" style="257" hidden="1" customWidth="1"/>
    <col min="13" max="257" width="11.42578125" style="257"/>
    <col min="258" max="258" width="8" style="257" customWidth="1"/>
    <col min="259" max="259" width="11" style="257" customWidth="1"/>
    <col min="260" max="260" width="27.5703125" style="257" customWidth="1"/>
    <col min="261" max="261" width="15.85546875" style="257" customWidth="1"/>
    <col min="262" max="264" width="8.5703125" style="257" customWidth="1"/>
    <col min="265" max="265" width="9.5703125" style="257" customWidth="1"/>
    <col min="266" max="266" width="8.5703125" style="257" customWidth="1"/>
    <col min="267" max="513" width="11.42578125" style="257"/>
    <col min="514" max="514" width="8" style="257" customWidth="1"/>
    <col min="515" max="515" width="11" style="257" customWidth="1"/>
    <col min="516" max="516" width="27.5703125" style="257" customWidth="1"/>
    <col min="517" max="517" width="15.85546875" style="257" customWidth="1"/>
    <col min="518" max="520" width="8.5703125" style="257" customWidth="1"/>
    <col min="521" max="521" width="9.5703125" style="257" customWidth="1"/>
    <col min="522" max="522" width="8.5703125" style="257" customWidth="1"/>
    <col min="523" max="769" width="11.42578125" style="257"/>
    <col min="770" max="770" width="8" style="257" customWidth="1"/>
    <col min="771" max="771" width="11" style="257" customWidth="1"/>
    <col min="772" max="772" width="27.5703125" style="257" customWidth="1"/>
    <col min="773" max="773" width="15.85546875" style="257" customWidth="1"/>
    <col min="774" max="776" width="8.5703125" style="257" customWidth="1"/>
    <col min="777" max="777" width="9.5703125" style="257" customWidth="1"/>
    <col min="778" max="778" width="8.5703125" style="257" customWidth="1"/>
    <col min="779" max="1025" width="11.42578125" style="257"/>
    <col min="1026" max="1026" width="8" style="257" customWidth="1"/>
    <col min="1027" max="1027" width="11" style="257" customWidth="1"/>
    <col min="1028" max="1028" width="27.5703125" style="257" customWidth="1"/>
    <col min="1029" max="1029" width="15.85546875" style="257" customWidth="1"/>
    <col min="1030" max="1032" width="8.5703125" style="257" customWidth="1"/>
    <col min="1033" max="1033" width="9.5703125" style="257" customWidth="1"/>
    <col min="1034" max="1034" width="8.5703125" style="257" customWidth="1"/>
    <col min="1035" max="1281" width="11.42578125" style="257"/>
    <col min="1282" max="1282" width="8" style="257" customWidth="1"/>
    <col min="1283" max="1283" width="11" style="257" customWidth="1"/>
    <col min="1284" max="1284" width="27.5703125" style="257" customWidth="1"/>
    <col min="1285" max="1285" width="15.85546875" style="257" customWidth="1"/>
    <col min="1286" max="1288" width="8.5703125" style="257" customWidth="1"/>
    <col min="1289" max="1289" width="9.5703125" style="257" customWidth="1"/>
    <col min="1290" max="1290" width="8.5703125" style="257" customWidth="1"/>
    <col min="1291" max="1537" width="11.42578125" style="257"/>
    <col min="1538" max="1538" width="8" style="257" customWidth="1"/>
    <col min="1539" max="1539" width="11" style="257" customWidth="1"/>
    <col min="1540" max="1540" width="27.5703125" style="257" customWidth="1"/>
    <col min="1541" max="1541" width="15.85546875" style="257" customWidth="1"/>
    <col min="1542" max="1544" width="8.5703125" style="257" customWidth="1"/>
    <col min="1545" max="1545" width="9.5703125" style="257" customWidth="1"/>
    <col min="1546" max="1546" width="8.5703125" style="257" customWidth="1"/>
    <col min="1547" max="1793" width="11.42578125" style="257"/>
    <col min="1794" max="1794" width="8" style="257" customWidth="1"/>
    <col min="1795" max="1795" width="11" style="257" customWidth="1"/>
    <col min="1796" max="1796" width="27.5703125" style="257" customWidth="1"/>
    <col min="1797" max="1797" width="15.85546875" style="257" customWidth="1"/>
    <col min="1798" max="1800" width="8.5703125" style="257" customWidth="1"/>
    <col min="1801" max="1801" width="9.5703125" style="257" customWidth="1"/>
    <col min="1802" max="1802" width="8.5703125" style="257" customWidth="1"/>
    <col min="1803" max="2049" width="11.42578125" style="257"/>
    <col min="2050" max="2050" width="8" style="257" customWidth="1"/>
    <col min="2051" max="2051" width="11" style="257" customWidth="1"/>
    <col min="2052" max="2052" width="27.5703125" style="257" customWidth="1"/>
    <col min="2053" max="2053" width="15.85546875" style="257" customWidth="1"/>
    <col min="2054" max="2056" width="8.5703125" style="257" customWidth="1"/>
    <col min="2057" max="2057" width="9.5703125" style="257" customWidth="1"/>
    <col min="2058" max="2058" width="8.5703125" style="257" customWidth="1"/>
    <col min="2059" max="2305" width="11.42578125" style="257"/>
    <col min="2306" max="2306" width="8" style="257" customWidth="1"/>
    <col min="2307" max="2307" width="11" style="257" customWidth="1"/>
    <col min="2308" max="2308" width="27.5703125" style="257" customWidth="1"/>
    <col min="2309" max="2309" width="15.85546875" style="257" customWidth="1"/>
    <col min="2310" max="2312" width="8.5703125" style="257" customWidth="1"/>
    <col min="2313" max="2313" width="9.5703125" style="257" customWidth="1"/>
    <col min="2314" max="2314" width="8.5703125" style="257" customWidth="1"/>
    <col min="2315" max="2561" width="11.42578125" style="257"/>
    <col min="2562" max="2562" width="8" style="257" customWidth="1"/>
    <col min="2563" max="2563" width="11" style="257" customWidth="1"/>
    <col min="2564" max="2564" width="27.5703125" style="257" customWidth="1"/>
    <col min="2565" max="2565" width="15.85546875" style="257" customWidth="1"/>
    <col min="2566" max="2568" width="8.5703125" style="257" customWidth="1"/>
    <col min="2569" max="2569" width="9.5703125" style="257" customWidth="1"/>
    <col min="2570" max="2570" width="8.5703125" style="257" customWidth="1"/>
    <col min="2571" max="2817" width="11.42578125" style="257"/>
    <col min="2818" max="2818" width="8" style="257" customWidth="1"/>
    <col min="2819" max="2819" width="11" style="257" customWidth="1"/>
    <col min="2820" max="2820" width="27.5703125" style="257" customWidth="1"/>
    <col min="2821" max="2821" width="15.85546875" style="257" customWidth="1"/>
    <col min="2822" max="2824" width="8.5703125" style="257" customWidth="1"/>
    <col min="2825" max="2825" width="9.5703125" style="257" customWidth="1"/>
    <col min="2826" max="2826" width="8.5703125" style="257" customWidth="1"/>
    <col min="2827" max="3073" width="11.42578125" style="257"/>
    <col min="3074" max="3074" width="8" style="257" customWidth="1"/>
    <col min="3075" max="3075" width="11" style="257" customWidth="1"/>
    <col min="3076" max="3076" width="27.5703125" style="257" customWidth="1"/>
    <col min="3077" max="3077" width="15.85546875" style="257" customWidth="1"/>
    <col min="3078" max="3080" width="8.5703125" style="257" customWidth="1"/>
    <col min="3081" max="3081" width="9.5703125" style="257" customWidth="1"/>
    <col min="3082" max="3082" width="8.5703125" style="257" customWidth="1"/>
    <col min="3083" max="3329" width="11.42578125" style="257"/>
    <col min="3330" max="3330" width="8" style="257" customWidth="1"/>
    <col min="3331" max="3331" width="11" style="257" customWidth="1"/>
    <col min="3332" max="3332" width="27.5703125" style="257" customWidth="1"/>
    <col min="3333" max="3333" width="15.85546875" style="257" customWidth="1"/>
    <col min="3334" max="3336" width="8.5703125" style="257" customWidth="1"/>
    <col min="3337" max="3337" width="9.5703125" style="257" customWidth="1"/>
    <col min="3338" max="3338" width="8.5703125" style="257" customWidth="1"/>
    <col min="3339" max="3585" width="11.42578125" style="257"/>
    <col min="3586" max="3586" width="8" style="257" customWidth="1"/>
    <col min="3587" max="3587" width="11" style="257" customWidth="1"/>
    <col min="3588" max="3588" width="27.5703125" style="257" customWidth="1"/>
    <col min="3589" max="3589" width="15.85546875" style="257" customWidth="1"/>
    <col min="3590" max="3592" width="8.5703125" style="257" customWidth="1"/>
    <col min="3593" max="3593" width="9.5703125" style="257" customWidth="1"/>
    <col min="3594" max="3594" width="8.5703125" style="257" customWidth="1"/>
    <col min="3595" max="3841" width="11.42578125" style="257"/>
    <col min="3842" max="3842" width="8" style="257" customWidth="1"/>
    <col min="3843" max="3843" width="11" style="257" customWidth="1"/>
    <col min="3844" max="3844" width="27.5703125" style="257" customWidth="1"/>
    <col min="3845" max="3845" width="15.85546875" style="257" customWidth="1"/>
    <col min="3846" max="3848" width="8.5703125" style="257" customWidth="1"/>
    <col min="3849" max="3849" width="9.5703125" style="257" customWidth="1"/>
    <col min="3850" max="3850" width="8.5703125" style="257" customWidth="1"/>
    <col min="3851" max="4097" width="11.42578125" style="257"/>
    <col min="4098" max="4098" width="8" style="257" customWidth="1"/>
    <col min="4099" max="4099" width="11" style="257" customWidth="1"/>
    <col min="4100" max="4100" width="27.5703125" style="257" customWidth="1"/>
    <col min="4101" max="4101" width="15.85546875" style="257" customWidth="1"/>
    <col min="4102" max="4104" width="8.5703125" style="257" customWidth="1"/>
    <col min="4105" max="4105" width="9.5703125" style="257" customWidth="1"/>
    <col min="4106" max="4106" width="8.5703125" style="257" customWidth="1"/>
    <col min="4107" max="4353" width="11.42578125" style="257"/>
    <col min="4354" max="4354" width="8" style="257" customWidth="1"/>
    <col min="4355" max="4355" width="11" style="257" customWidth="1"/>
    <col min="4356" max="4356" width="27.5703125" style="257" customWidth="1"/>
    <col min="4357" max="4357" width="15.85546875" style="257" customWidth="1"/>
    <col min="4358" max="4360" width="8.5703125" style="257" customWidth="1"/>
    <col min="4361" max="4361" width="9.5703125" style="257" customWidth="1"/>
    <col min="4362" max="4362" width="8.5703125" style="257" customWidth="1"/>
    <col min="4363" max="4609" width="11.42578125" style="257"/>
    <col min="4610" max="4610" width="8" style="257" customWidth="1"/>
    <col min="4611" max="4611" width="11" style="257" customWidth="1"/>
    <col min="4612" max="4612" width="27.5703125" style="257" customWidth="1"/>
    <col min="4613" max="4613" width="15.85546875" style="257" customWidth="1"/>
    <col min="4614" max="4616" width="8.5703125" style="257" customWidth="1"/>
    <col min="4617" max="4617" width="9.5703125" style="257" customWidth="1"/>
    <col min="4618" max="4618" width="8.5703125" style="257" customWidth="1"/>
    <col min="4619" max="4865" width="11.42578125" style="257"/>
    <col min="4866" max="4866" width="8" style="257" customWidth="1"/>
    <col min="4867" max="4867" width="11" style="257" customWidth="1"/>
    <col min="4868" max="4868" width="27.5703125" style="257" customWidth="1"/>
    <col min="4869" max="4869" width="15.85546875" style="257" customWidth="1"/>
    <col min="4870" max="4872" width="8.5703125" style="257" customWidth="1"/>
    <col min="4873" max="4873" width="9.5703125" style="257" customWidth="1"/>
    <col min="4874" max="4874" width="8.5703125" style="257" customWidth="1"/>
    <col min="4875" max="5121" width="11.42578125" style="257"/>
    <col min="5122" max="5122" width="8" style="257" customWidth="1"/>
    <col min="5123" max="5123" width="11" style="257" customWidth="1"/>
    <col min="5124" max="5124" width="27.5703125" style="257" customWidth="1"/>
    <col min="5125" max="5125" width="15.85546875" style="257" customWidth="1"/>
    <col min="5126" max="5128" width="8.5703125" style="257" customWidth="1"/>
    <col min="5129" max="5129" width="9.5703125" style="257" customWidth="1"/>
    <col min="5130" max="5130" width="8.5703125" style="257" customWidth="1"/>
    <col min="5131" max="5377" width="11.42578125" style="257"/>
    <col min="5378" max="5378" width="8" style="257" customWidth="1"/>
    <col min="5379" max="5379" width="11" style="257" customWidth="1"/>
    <col min="5380" max="5380" width="27.5703125" style="257" customWidth="1"/>
    <col min="5381" max="5381" width="15.85546875" style="257" customWidth="1"/>
    <col min="5382" max="5384" width="8.5703125" style="257" customWidth="1"/>
    <col min="5385" max="5385" width="9.5703125" style="257" customWidth="1"/>
    <col min="5386" max="5386" width="8.5703125" style="257" customWidth="1"/>
    <col min="5387" max="5633" width="11.42578125" style="257"/>
    <col min="5634" max="5634" width="8" style="257" customWidth="1"/>
    <col min="5635" max="5635" width="11" style="257" customWidth="1"/>
    <col min="5636" max="5636" width="27.5703125" style="257" customWidth="1"/>
    <col min="5637" max="5637" width="15.85546875" style="257" customWidth="1"/>
    <col min="5638" max="5640" width="8.5703125" style="257" customWidth="1"/>
    <col min="5641" max="5641" width="9.5703125" style="257" customWidth="1"/>
    <col min="5642" max="5642" width="8.5703125" style="257" customWidth="1"/>
    <col min="5643" max="5889" width="11.42578125" style="257"/>
    <col min="5890" max="5890" width="8" style="257" customWidth="1"/>
    <col min="5891" max="5891" width="11" style="257" customWidth="1"/>
    <col min="5892" max="5892" width="27.5703125" style="257" customWidth="1"/>
    <col min="5893" max="5893" width="15.85546875" style="257" customWidth="1"/>
    <col min="5894" max="5896" width="8.5703125" style="257" customWidth="1"/>
    <col min="5897" max="5897" width="9.5703125" style="257" customWidth="1"/>
    <col min="5898" max="5898" width="8.5703125" style="257" customWidth="1"/>
    <col min="5899" max="6145" width="11.42578125" style="257"/>
    <col min="6146" max="6146" width="8" style="257" customWidth="1"/>
    <col min="6147" max="6147" width="11" style="257" customWidth="1"/>
    <col min="6148" max="6148" width="27.5703125" style="257" customWidth="1"/>
    <col min="6149" max="6149" width="15.85546875" style="257" customWidth="1"/>
    <col min="6150" max="6152" width="8.5703125" style="257" customWidth="1"/>
    <col min="6153" max="6153" width="9.5703125" style="257" customWidth="1"/>
    <col min="6154" max="6154" width="8.5703125" style="257" customWidth="1"/>
    <col min="6155" max="6401" width="11.42578125" style="257"/>
    <col min="6402" max="6402" width="8" style="257" customWidth="1"/>
    <col min="6403" max="6403" width="11" style="257" customWidth="1"/>
    <col min="6404" max="6404" width="27.5703125" style="257" customWidth="1"/>
    <col min="6405" max="6405" width="15.85546875" style="257" customWidth="1"/>
    <col min="6406" max="6408" width="8.5703125" style="257" customWidth="1"/>
    <col min="6409" max="6409" width="9.5703125" style="257" customWidth="1"/>
    <col min="6410" max="6410" width="8.5703125" style="257" customWidth="1"/>
    <col min="6411" max="6657" width="11.42578125" style="257"/>
    <col min="6658" max="6658" width="8" style="257" customWidth="1"/>
    <col min="6659" max="6659" width="11" style="257" customWidth="1"/>
    <col min="6660" max="6660" width="27.5703125" style="257" customWidth="1"/>
    <col min="6661" max="6661" width="15.85546875" style="257" customWidth="1"/>
    <col min="6662" max="6664" width="8.5703125" style="257" customWidth="1"/>
    <col min="6665" max="6665" width="9.5703125" style="257" customWidth="1"/>
    <col min="6666" max="6666" width="8.5703125" style="257" customWidth="1"/>
    <col min="6667" max="6913" width="11.42578125" style="257"/>
    <col min="6914" max="6914" width="8" style="257" customWidth="1"/>
    <col min="6915" max="6915" width="11" style="257" customWidth="1"/>
    <col min="6916" max="6916" width="27.5703125" style="257" customWidth="1"/>
    <col min="6917" max="6917" width="15.85546875" style="257" customWidth="1"/>
    <col min="6918" max="6920" width="8.5703125" style="257" customWidth="1"/>
    <col min="6921" max="6921" width="9.5703125" style="257" customWidth="1"/>
    <col min="6922" max="6922" width="8.5703125" style="257" customWidth="1"/>
    <col min="6923" max="7169" width="11.42578125" style="257"/>
    <col min="7170" max="7170" width="8" style="257" customWidth="1"/>
    <col min="7171" max="7171" width="11" style="257" customWidth="1"/>
    <col min="7172" max="7172" width="27.5703125" style="257" customWidth="1"/>
    <col min="7173" max="7173" width="15.85546875" style="257" customWidth="1"/>
    <col min="7174" max="7176" width="8.5703125" style="257" customWidth="1"/>
    <col min="7177" max="7177" width="9.5703125" style="257" customWidth="1"/>
    <col min="7178" max="7178" width="8.5703125" style="257" customWidth="1"/>
    <col min="7179" max="7425" width="11.42578125" style="257"/>
    <col min="7426" max="7426" width="8" style="257" customWidth="1"/>
    <col min="7427" max="7427" width="11" style="257" customWidth="1"/>
    <col min="7428" max="7428" width="27.5703125" style="257" customWidth="1"/>
    <col min="7429" max="7429" width="15.85546875" style="257" customWidth="1"/>
    <col min="7430" max="7432" width="8.5703125" style="257" customWidth="1"/>
    <col min="7433" max="7433" width="9.5703125" style="257" customWidth="1"/>
    <col min="7434" max="7434" width="8.5703125" style="257" customWidth="1"/>
    <col min="7435" max="7681" width="11.42578125" style="257"/>
    <col min="7682" max="7682" width="8" style="257" customWidth="1"/>
    <col min="7683" max="7683" width="11" style="257" customWidth="1"/>
    <col min="7684" max="7684" width="27.5703125" style="257" customWidth="1"/>
    <col min="7685" max="7685" width="15.85546875" style="257" customWidth="1"/>
    <col min="7686" max="7688" width="8.5703125" style="257" customWidth="1"/>
    <col min="7689" max="7689" width="9.5703125" style="257" customWidth="1"/>
    <col min="7690" max="7690" width="8.5703125" style="257" customWidth="1"/>
    <col min="7691" max="7937" width="11.42578125" style="257"/>
    <col min="7938" max="7938" width="8" style="257" customWidth="1"/>
    <col min="7939" max="7939" width="11" style="257" customWidth="1"/>
    <col min="7940" max="7940" width="27.5703125" style="257" customWidth="1"/>
    <col min="7941" max="7941" width="15.85546875" style="257" customWidth="1"/>
    <col min="7942" max="7944" width="8.5703125" style="257" customWidth="1"/>
    <col min="7945" max="7945" width="9.5703125" style="257" customWidth="1"/>
    <col min="7946" max="7946" width="8.5703125" style="257" customWidth="1"/>
    <col min="7947" max="8193" width="11.42578125" style="257"/>
    <col min="8194" max="8194" width="8" style="257" customWidth="1"/>
    <col min="8195" max="8195" width="11" style="257" customWidth="1"/>
    <col min="8196" max="8196" width="27.5703125" style="257" customWidth="1"/>
    <col min="8197" max="8197" width="15.85546875" style="257" customWidth="1"/>
    <col min="8198" max="8200" width="8.5703125" style="257" customWidth="1"/>
    <col min="8201" max="8201" width="9.5703125" style="257" customWidth="1"/>
    <col min="8202" max="8202" width="8.5703125" style="257" customWidth="1"/>
    <col min="8203" max="8449" width="11.42578125" style="257"/>
    <col min="8450" max="8450" width="8" style="257" customWidth="1"/>
    <col min="8451" max="8451" width="11" style="257" customWidth="1"/>
    <col min="8452" max="8452" width="27.5703125" style="257" customWidth="1"/>
    <col min="8453" max="8453" width="15.85546875" style="257" customWidth="1"/>
    <col min="8454" max="8456" width="8.5703125" style="257" customWidth="1"/>
    <col min="8457" max="8457" width="9.5703125" style="257" customWidth="1"/>
    <col min="8458" max="8458" width="8.5703125" style="257" customWidth="1"/>
    <col min="8459" max="8705" width="11.42578125" style="257"/>
    <col min="8706" max="8706" width="8" style="257" customWidth="1"/>
    <col min="8707" max="8707" width="11" style="257" customWidth="1"/>
    <col min="8708" max="8708" width="27.5703125" style="257" customWidth="1"/>
    <col min="8709" max="8709" width="15.85546875" style="257" customWidth="1"/>
    <col min="8710" max="8712" width="8.5703125" style="257" customWidth="1"/>
    <col min="8713" max="8713" width="9.5703125" style="257" customWidth="1"/>
    <col min="8714" max="8714" width="8.5703125" style="257" customWidth="1"/>
    <col min="8715" max="8961" width="11.42578125" style="257"/>
    <col min="8962" max="8962" width="8" style="257" customWidth="1"/>
    <col min="8963" max="8963" width="11" style="257" customWidth="1"/>
    <col min="8964" max="8964" width="27.5703125" style="257" customWidth="1"/>
    <col min="8965" max="8965" width="15.85546875" style="257" customWidth="1"/>
    <col min="8966" max="8968" width="8.5703125" style="257" customWidth="1"/>
    <col min="8969" max="8969" width="9.5703125" style="257" customWidth="1"/>
    <col min="8970" max="8970" width="8.5703125" style="257" customWidth="1"/>
    <col min="8971" max="9217" width="11.42578125" style="257"/>
    <col min="9218" max="9218" width="8" style="257" customWidth="1"/>
    <col min="9219" max="9219" width="11" style="257" customWidth="1"/>
    <col min="9220" max="9220" width="27.5703125" style="257" customWidth="1"/>
    <col min="9221" max="9221" width="15.85546875" style="257" customWidth="1"/>
    <col min="9222" max="9224" width="8.5703125" style="257" customWidth="1"/>
    <col min="9225" max="9225" width="9.5703125" style="257" customWidth="1"/>
    <col min="9226" max="9226" width="8.5703125" style="257" customWidth="1"/>
    <col min="9227" max="9473" width="11.42578125" style="257"/>
    <col min="9474" max="9474" width="8" style="257" customWidth="1"/>
    <col min="9475" max="9475" width="11" style="257" customWidth="1"/>
    <col min="9476" max="9476" width="27.5703125" style="257" customWidth="1"/>
    <col min="9477" max="9477" width="15.85546875" style="257" customWidth="1"/>
    <col min="9478" max="9480" width="8.5703125" style="257" customWidth="1"/>
    <col min="9481" max="9481" width="9.5703125" style="257" customWidth="1"/>
    <col min="9482" max="9482" width="8.5703125" style="257" customWidth="1"/>
    <col min="9483" max="9729" width="11.42578125" style="257"/>
    <col min="9730" max="9730" width="8" style="257" customWidth="1"/>
    <col min="9731" max="9731" width="11" style="257" customWidth="1"/>
    <col min="9732" max="9732" width="27.5703125" style="257" customWidth="1"/>
    <col min="9733" max="9733" width="15.85546875" style="257" customWidth="1"/>
    <col min="9734" max="9736" width="8.5703125" style="257" customWidth="1"/>
    <col min="9737" max="9737" width="9.5703125" style="257" customWidth="1"/>
    <col min="9738" max="9738" width="8.5703125" style="257" customWidth="1"/>
    <col min="9739" max="9985" width="11.42578125" style="257"/>
    <col min="9986" max="9986" width="8" style="257" customWidth="1"/>
    <col min="9987" max="9987" width="11" style="257" customWidth="1"/>
    <col min="9988" max="9988" width="27.5703125" style="257" customWidth="1"/>
    <col min="9989" max="9989" width="15.85546875" style="257" customWidth="1"/>
    <col min="9990" max="9992" width="8.5703125" style="257" customWidth="1"/>
    <col min="9993" max="9993" width="9.5703125" style="257" customWidth="1"/>
    <col min="9994" max="9994" width="8.5703125" style="257" customWidth="1"/>
    <col min="9995" max="10241" width="11.42578125" style="257"/>
    <col min="10242" max="10242" width="8" style="257" customWidth="1"/>
    <col min="10243" max="10243" width="11" style="257" customWidth="1"/>
    <col min="10244" max="10244" width="27.5703125" style="257" customWidth="1"/>
    <col min="10245" max="10245" width="15.85546875" style="257" customWidth="1"/>
    <col min="10246" max="10248" width="8.5703125" style="257" customWidth="1"/>
    <col min="10249" max="10249" width="9.5703125" style="257" customWidth="1"/>
    <col min="10250" max="10250" width="8.5703125" style="257" customWidth="1"/>
    <col min="10251" max="10497" width="11.42578125" style="257"/>
    <col min="10498" max="10498" width="8" style="257" customWidth="1"/>
    <col min="10499" max="10499" width="11" style="257" customWidth="1"/>
    <col min="10500" max="10500" width="27.5703125" style="257" customWidth="1"/>
    <col min="10501" max="10501" width="15.85546875" style="257" customWidth="1"/>
    <col min="10502" max="10504" width="8.5703125" style="257" customWidth="1"/>
    <col min="10505" max="10505" width="9.5703125" style="257" customWidth="1"/>
    <col min="10506" max="10506" width="8.5703125" style="257" customWidth="1"/>
    <col min="10507" max="10753" width="11.42578125" style="257"/>
    <col min="10754" max="10754" width="8" style="257" customWidth="1"/>
    <col min="10755" max="10755" width="11" style="257" customWidth="1"/>
    <col min="10756" max="10756" width="27.5703125" style="257" customWidth="1"/>
    <col min="10757" max="10757" width="15.85546875" style="257" customWidth="1"/>
    <col min="10758" max="10760" width="8.5703125" style="257" customWidth="1"/>
    <col min="10761" max="10761" width="9.5703125" style="257" customWidth="1"/>
    <col min="10762" max="10762" width="8.5703125" style="257" customWidth="1"/>
    <col min="10763" max="11009" width="11.42578125" style="257"/>
    <col min="11010" max="11010" width="8" style="257" customWidth="1"/>
    <col min="11011" max="11011" width="11" style="257" customWidth="1"/>
    <col min="11012" max="11012" width="27.5703125" style="257" customWidth="1"/>
    <col min="11013" max="11013" width="15.85546875" style="257" customWidth="1"/>
    <col min="11014" max="11016" width="8.5703125" style="257" customWidth="1"/>
    <col min="11017" max="11017" width="9.5703125" style="257" customWidth="1"/>
    <col min="11018" max="11018" width="8.5703125" style="257" customWidth="1"/>
    <col min="11019" max="11265" width="11.42578125" style="257"/>
    <col min="11266" max="11266" width="8" style="257" customWidth="1"/>
    <col min="11267" max="11267" width="11" style="257" customWidth="1"/>
    <col min="11268" max="11268" width="27.5703125" style="257" customWidth="1"/>
    <col min="11269" max="11269" width="15.85546875" style="257" customWidth="1"/>
    <col min="11270" max="11272" width="8.5703125" style="257" customWidth="1"/>
    <col min="11273" max="11273" width="9.5703125" style="257" customWidth="1"/>
    <col min="11274" max="11274" width="8.5703125" style="257" customWidth="1"/>
    <col min="11275" max="11521" width="11.42578125" style="257"/>
    <col min="11522" max="11522" width="8" style="257" customWidth="1"/>
    <col min="11523" max="11523" width="11" style="257" customWidth="1"/>
    <col min="11524" max="11524" width="27.5703125" style="257" customWidth="1"/>
    <col min="11525" max="11525" width="15.85546875" style="257" customWidth="1"/>
    <col min="11526" max="11528" width="8.5703125" style="257" customWidth="1"/>
    <col min="11529" max="11529" width="9.5703125" style="257" customWidth="1"/>
    <col min="11530" max="11530" width="8.5703125" style="257" customWidth="1"/>
    <col min="11531" max="11777" width="11.42578125" style="257"/>
    <col min="11778" max="11778" width="8" style="257" customWidth="1"/>
    <col min="11779" max="11779" width="11" style="257" customWidth="1"/>
    <col min="11780" max="11780" width="27.5703125" style="257" customWidth="1"/>
    <col min="11781" max="11781" width="15.85546875" style="257" customWidth="1"/>
    <col min="11782" max="11784" width="8.5703125" style="257" customWidth="1"/>
    <col min="11785" max="11785" width="9.5703125" style="257" customWidth="1"/>
    <col min="11786" max="11786" width="8.5703125" style="257" customWidth="1"/>
    <col min="11787" max="12033" width="11.42578125" style="257"/>
    <col min="12034" max="12034" width="8" style="257" customWidth="1"/>
    <col min="12035" max="12035" width="11" style="257" customWidth="1"/>
    <col min="12036" max="12036" width="27.5703125" style="257" customWidth="1"/>
    <col min="12037" max="12037" width="15.85546875" style="257" customWidth="1"/>
    <col min="12038" max="12040" width="8.5703125" style="257" customWidth="1"/>
    <col min="12041" max="12041" width="9.5703125" style="257" customWidth="1"/>
    <col min="12042" max="12042" width="8.5703125" style="257" customWidth="1"/>
    <col min="12043" max="12289" width="11.42578125" style="257"/>
    <col min="12290" max="12290" width="8" style="257" customWidth="1"/>
    <col min="12291" max="12291" width="11" style="257" customWidth="1"/>
    <col min="12292" max="12292" width="27.5703125" style="257" customWidth="1"/>
    <col min="12293" max="12293" width="15.85546875" style="257" customWidth="1"/>
    <col min="12294" max="12296" width="8.5703125" style="257" customWidth="1"/>
    <col min="12297" max="12297" width="9.5703125" style="257" customWidth="1"/>
    <col min="12298" max="12298" width="8.5703125" style="257" customWidth="1"/>
    <col min="12299" max="12545" width="11.42578125" style="257"/>
    <col min="12546" max="12546" width="8" style="257" customWidth="1"/>
    <col min="12547" max="12547" width="11" style="257" customWidth="1"/>
    <col min="12548" max="12548" width="27.5703125" style="257" customWidth="1"/>
    <col min="12549" max="12549" width="15.85546875" style="257" customWidth="1"/>
    <col min="12550" max="12552" width="8.5703125" style="257" customWidth="1"/>
    <col min="12553" max="12553" width="9.5703125" style="257" customWidth="1"/>
    <col min="12554" max="12554" width="8.5703125" style="257" customWidth="1"/>
    <col min="12555" max="12801" width="11.42578125" style="257"/>
    <col min="12802" max="12802" width="8" style="257" customWidth="1"/>
    <col min="12803" max="12803" width="11" style="257" customWidth="1"/>
    <col min="12804" max="12804" width="27.5703125" style="257" customWidth="1"/>
    <col min="12805" max="12805" width="15.85546875" style="257" customWidth="1"/>
    <col min="12806" max="12808" width="8.5703125" style="257" customWidth="1"/>
    <col min="12809" max="12809" width="9.5703125" style="257" customWidth="1"/>
    <col min="12810" max="12810" width="8.5703125" style="257" customWidth="1"/>
    <col min="12811" max="13057" width="11.42578125" style="257"/>
    <col min="13058" max="13058" width="8" style="257" customWidth="1"/>
    <col min="13059" max="13059" width="11" style="257" customWidth="1"/>
    <col min="13060" max="13060" width="27.5703125" style="257" customWidth="1"/>
    <col min="13061" max="13061" width="15.85546875" style="257" customWidth="1"/>
    <col min="13062" max="13064" width="8.5703125" style="257" customWidth="1"/>
    <col min="13065" max="13065" width="9.5703125" style="257" customWidth="1"/>
    <col min="13066" max="13066" width="8.5703125" style="257" customWidth="1"/>
    <col min="13067" max="13313" width="11.42578125" style="257"/>
    <col min="13314" max="13314" width="8" style="257" customWidth="1"/>
    <col min="13315" max="13315" width="11" style="257" customWidth="1"/>
    <col min="13316" max="13316" width="27.5703125" style="257" customWidth="1"/>
    <col min="13317" max="13317" width="15.85546875" style="257" customWidth="1"/>
    <col min="13318" max="13320" width="8.5703125" style="257" customWidth="1"/>
    <col min="13321" max="13321" width="9.5703125" style="257" customWidth="1"/>
    <col min="13322" max="13322" width="8.5703125" style="257" customWidth="1"/>
    <col min="13323" max="13569" width="11.42578125" style="257"/>
    <col min="13570" max="13570" width="8" style="257" customWidth="1"/>
    <col min="13571" max="13571" width="11" style="257" customWidth="1"/>
    <col min="13572" max="13572" width="27.5703125" style="257" customWidth="1"/>
    <col min="13573" max="13573" width="15.85546875" style="257" customWidth="1"/>
    <col min="13574" max="13576" width="8.5703125" style="257" customWidth="1"/>
    <col min="13577" max="13577" width="9.5703125" style="257" customWidth="1"/>
    <col min="13578" max="13578" width="8.5703125" style="257" customWidth="1"/>
    <col min="13579" max="13825" width="11.42578125" style="257"/>
    <col min="13826" max="13826" width="8" style="257" customWidth="1"/>
    <col min="13827" max="13827" width="11" style="257" customWidth="1"/>
    <col min="13828" max="13828" width="27.5703125" style="257" customWidth="1"/>
    <col min="13829" max="13829" width="15.85546875" style="257" customWidth="1"/>
    <col min="13830" max="13832" width="8.5703125" style="257" customWidth="1"/>
    <col min="13833" max="13833" width="9.5703125" style="257" customWidth="1"/>
    <col min="13834" max="13834" width="8.5703125" style="257" customWidth="1"/>
    <col min="13835" max="14081" width="11.42578125" style="257"/>
    <col min="14082" max="14082" width="8" style="257" customWidth="1"/>
    <col min="14083" max="14083" width="11" style="257" customWidth="1"/>
    <col min="14084" max="14084" width="27.5703125" style="257" customWidth="1"/>
    <col min="14085" max="14085" width="15.85546875" style="257" customWidth="1"/>
    <col min="14086" max="14088" width="8.5703125" style="257" customWidth="1"/>
    <col min="14089" max="14089" width="9.5703125" style="257" customWidth="1"/>
    <col min="14090" max="14090" width="8.5703125" style="257" customWidth="1"/>
    <col min="14091" max="14337" width="11.42578125" style="257"/>
    <col min="14338" max="14338" width="8" style="257" customWidth="1"/>
    <col min="14339" max="14339" width="11" style="257" customWidth="1"/>
    <col min="14340" max="14340" width="27.5703125" style="257" customWidth="1"/>
    <col min="14341" max="14341" width="15.85546875" style="257" customWidth="1"/>
    <col min="14342" max="14344" width="8.5703125" style="257" customWidth="1"/>
    <col min="14345" max="14345" width="9.5703125" style="257" customWidth="1"/>
    <col min="14346" max="14346" width="8.5703125" style="257" customWidth="1"/>
    <col min="14347" max="14593" width="11.42578125" style="257"/>
    <col min="14594" max="14594" width="8" style="257" customWidth="1"/>
    <col min="14595" max="14595" width="11" style="257" customWidth="1"/>
    <col min="14596" max="14596" width="27.5703125" style="257" customWidth="1"/>
    <col min="14597" max="14597" width="15.85546875" style="257" customWidth="1"/>
    <col min="14598" max="14600" width="8.5703125" style="257" customWidth="1"/>
    <col min="14601" max="14601" width="9.5703125" style="257" customWidth="1"/>
    <col min="14602" max="14602" width="8.5703125" style="257" customWidth="1"/>
    <col min="14603" max="14849" width="11.42578125" style="257"/>
    <col min="14850" max="14850" width="8" style="257" customWidth="1"/>
    <col min="14851" max="14851" width="11" style="257" customWidth="1"/>
    <col min="14852" max="14852" width="27.5703125" style="257" customWidth="1"/>
    <col min="14853" max="14853" width="15.85546875" style="257" customWidth="1"/>
    <col min="14854" max="14856" width="8.5703125" style="257" customWidth="1"/>
    <col min="14857" max="14857" width="9.5703125" style="257" customWidth="1"/>
    <col min="14858" max="14858" width="8.5703125" style="257" customWidth="1"/>
    <col min="14859" max="15105" width="11.42578125" style="257"/>
    <col min="15106" max="15106" width="8" style="257" customWidth="1"/>
    <col min="15107" max="15107" width="11" style="257" customWidth="1"/>
    <col min="15108" max="15108" width="27.5703125" style="257" customWidth="1"/>
    <col min="15109" max="15109" width="15.85546875" style="257" customWidth="1"/>
    <col min="15110" max="15112" width="8.5703125" style="257" customWidth="1"/>
    <col min="15113" max="15113" width="9.5703125" style="257" customWidth="1"/>
    <col min="15114" max="15114" width="8.5703125" style="257" customWidth="1"/>
    <col min="15115" max="15361" width="11.42578125" style="257"/>
    <col min="15362" max="15362" width="8" style="257" customWidth="1"/>
    <col min="15363" max="15363" width="11" style="257" customWidth="1"/>
    <col min="15364" max="15364" width="27.5703125" style="257" customWidth="1"/>
    <col min="15365" max="15365" width="15.85546875" style="257" customWidth="1"/>
    <col min="15366" max="15368" width="8.5703125" style="257" customWidth="1"/>
    <col min="15369" max="15369" width="9.5703125" style="257" customWidth="1"/>
    <col min="15370" max="15370" width="8.5703125" style="257" customWidth="1"/>
    <col min="15371" max="15617" width="11.42578125" style="257"/>
    <col min="15618" max="15618" width="8" style="257" customWidth="1"/>
    <col min="15619" max="15619" width="11" style="257" customWidth="1"/>
    <col min="15620" max="15620" width="27.5703125" style="257" customWidth="1"/>
    <col min="15621" max="15621" width="15.85546875" style="257" customWidth="1"/>
    <col min="15622" max="15624" width="8.5703125" style="257" customWidth="1"/>
    <col min="15625" max="15625" width="9.5703125" style="257" customWidth="1"/>
    <col min="15626" max="15626" width="8.5703125" style="257" customWidth="1"/>
    <col min="15627" max="15873" width="11.42578125" style="257"/>
    <col min="15874" max="15874" width="8" style="257" customWidth="1"/>
    <col min="15875" max="15875" width="11" style="257" customWidth="1"/>
    <col min="15876" max="15876" width="27.5703125" style="257" customWidth="1"/>
    <col min="15877" max="15877" width="15.85546875" style="257" customWidth="1"/>
    <col min="15878" max="15880" width="8.5703125" style="257" customWidth="1"/>
    <col min="15881" max="15881" width="9.5703125" style="257" customWidth="1"/>
    <col min="15882" max="15882" width="8.5703125" style="257" customWidth="1"/>
    <col min="15883" max="16129" width="11.42578125" style="257"/>
    <col min="16130" max="16130" width="8" style="257" customWidth="1"/>
    <col min="16131" max="16131" width="11" style="257" customWidth="1"/>
    <col min="16132" max="16132" width="27.5703125" style="257" customWidth="1"/>
    <col min="16133" max="16133" width="15.85546875" style="257" customWidth="1"/>
    <col min="16134" max="16136" width="8.5703125" style="257" customWidth="1"/>
    <col min="16137" max="16137" width="9.5703125" style="257" customWidth="1"/>
    <col min="16138" max="16138" width="8.5703125" style="257" customWidth="1"/>
    <col min="16139" max="16384" width="11.42578125" style="257"/>
  </cols>
  <sheetData>
    <row r="1" spans="1:10" ht="18" customHeight="1" thickTop="1">
      <c r="A1" s="256"/>
      <c r="B1" s="269"/>
      <c r="C1" s="270"/>
      <c r="D1" s="270"/>
      <c r="E1" s="270"/>
      <c r="F1" s="270"/>
      <c r="G1" s="270"/>
      <c r="H1" s="270"/>
      <c r="I1" s="271"/>
      <c r="J1" s="258"/>
    </row>
    <row r="2" spans="1:10" ht="18" customHeight="1">
      <c r="A2" s="256"/>
      <c r="B2" s="272"/>
      <c r="C2" s="258"/>
      <c r="D2" s="258"/>
      <c r="E2" s="258"/>
      <c r="F2" s="258"/>
      <c r="G2" s="258"/>
      <c r="H2" s="258"/>
      <c r="I2" s="273"/>
      <c r="J2" s="258"/>
    </row>
    <row r="3" spans="1:10" ht="18" customHeight="1">
      <c r="A3" s="256"/>
      <c r="B3" s="272"/>
      <c r="C3" s="258"/>
      <c r="D3" s="258"/>
      <c r="E3" s="258"/>
      <c r="F3" s="258"/>
      <c r="G3" s="258"/>
      <c r="H3" s="258"/>
      <c r="I3" s="273"/>
      <c r="J3" s="258"/>
    </row>
    <row r="4" spans="1:10" ht="18" customHeight="1">
      <c r="A4" s="256"/>
      <c r="B4" s="272"/>
      <c r="C4" s="258"/>
      <c r="D4" s="258"/>
      <c r="E4" s="259"/>
      <c r="F4" s="258"/>
      <c r="G4" s="258"/>
      <c r="H4" s="258"/>
      <c r="I4" s="273"/>
      <c r="J4" s="258"/>
    </row>
    <row r="5" spans="1:10" ht="18" customHeight="1">
      <c r="A5" s="256"/>
      <c r="B5" s="272"/>
      <c r="C5" s="258"/>
      <c r="D5" s="258"/>
      <c r="E5" s="258"/>
      <c r="F5" s="258"/>
      <c r="G5" s="258"/>
      <c r="H5" s="258"/>
      <c r="I5" s="273"/>
      <c r="J5" s="258"/>
    </row>
    <row r="6" spans="1:10" ht="18" customHeight="1">
      <c r="A6" s="256"/>
      <c r="B6" s="272"/>
      <c r="C6" s="258"/>
      <c r="D6" s="258"/>
      <c r="E6" s="258"/>
      <c r="F6" s="258"/>
      <c r="G6" s="258"/>
      <c r="H6" s="258"/>
      <c r="I6" s="273"/>
      <c r="J6" s="258"/>
    </row>
    <row r="7" spans="1:10" ht="18" customHeight="1">
      <c r="A7" s="256"/>
      <c r="B7" s="272"/>
      <c r="C7" s="258"/>
      <c r="D7" s="258"/>
      <c r="E7" s="258"/>
      <c r="F7" s="258"/>
      <c r="G7" s="258"/>
      <c r="H7" s="258"/>
      <c r="I7" s="273"/>
      <c r="J7" s="258"/>
    </row>
    <row r="8" spans="1:10" ht="18" customHeight="1">
      <c r="A8" s="256"/>
      <c r="B8" s="272"/>
      <c r="C8" s="258"/>
      <c r="D8" s="258"/>
      <c r="E8" s="258"/>
      <c r="F8" s="258"/>
      <c r="G8" s="258"/>
      <c r="H8" s="258"/>
      <c r="I8" s="273"/>
      <c r="J8" s="258"/>
    </row>
    <row r="9" spans="1:10" ht="18" customHeight="1">
      <c r="A9" s="256"/>
      <c r="B9" s="274"/>
      <c r="C9" s="260"/>
      <c r="D9" s="260"/>
      <c r="E9" s="260"/>
      <c r="F9" s="260"/>
      <c r="G9" s="260"/>
      <c r="H9" s="260"/>
      <c r="I9" s="275"/>
      <c r="J9" s="260"/>
    </row>
    <row r="10" spans="1:10" ht="18" customHeight="1">
      <c r="A10" s="256"/>
      <c r="B10" s="487"/>
      <c r="C10" s="488"/>
      <c r="D10" s="488"/>
      <c r="E10" s="488"/>
      <c r="F10" s="488"/>
      <c r="G10" s="488"/>
      <c r="H10" s="488"/>
      <c r="I10" s="489"/>
      <c r="J10" s="261"/>
    </row>
    <row r="11" spans="1:10" ht="18" customHeight="1">
      <c r="A11" s="256"/>
      <c r="B11" s="487"/>
      <c r="C11" s="488"/>
      <c r="D11" s="488"/>
      <c r="E11" s="488"/>
      <c r="F11" s="488"/>
      <c r="G11" s="488"/>
      <c r="H11" s="488"/>
      <c r="I11" s="489"/>
      <c r="J11" s="261"/>
    </row>
    <row r="12" spans="1:10" s="284" customFormat="1" ht="18" customHeight="1">
      <c r="A12" s="282"/>
      <c r="B12" s="490"/>
      <c r="C12" s="491"/>
      <c r="D12" s="491"/>
      <c r="E12" s="491"/>
      <c r="F12" s="491"/>
      <c r="G12" s="491"/>
      <c r="H12" s="491"/>
      <c r="I12" s="492"/>
      <c r="J12" s="283"/>
    </row>
    <row r="13" spans="1:10" s="284" customFormat="1" ht="18" customHeight="1">
      <c r="A13" s="282"/>
      <c r="B13" s="490"/>
      <c r="C13" s="491"/>
      <c r="D13" s="491"/>
      <c r="E13" s="491"/>
      <c r="F13" s="491"/>
      <c r="G13" s="491"/>
      <c r="H13" s="491"/>
      <c r="I13" s="492"/>
      <c r="J13" s="283"/>
    </row>
    <row r="14" spans="1:10" s="284" customFormat="1" ht="18" customHeight="1">
      <c r="A14" s="282"/>
      <c r="B14" s="493"/>
      <c r="C14" s="494"/>
      <c r="D14" s="494"/>
      <c r="E14" s="494"/>
      <c r="F14" s="494"/>
      <c r="G14" s="494"/>
      <c r="H14" s="494"/>
      <c r="I14" s="285"/>
      <c r="J14" s="282"/>
    </row>
    <row r="15" spans="1:10" s="284" customFormat="1" ht="18" customHeight="1">
      <c r="A15" s="282"/>
      <c r="B15" s="495" t="s">
        <v>1529</v>
      </c>
      <c r="C15" s="496"/>
      <c r="D15" s="496"/>
      <c r="E15" s="496"/>
      <c r="F15" s="496"/>
      <c r="G15" s="496"/>
      <c r="H15" s="496"/>
      <c r="I15" s="497"/>
      <c r="J15" s="286"/>
    </row>
    <row r="16" spans="1:10" ht="18" customHeight="1">
      <c r="A16" s="256"/>
      <c r="B16" s="495"/>
      <c r="C16" s="496"/>
      <c r="D16" s="496"/>
      <c r="E16" s="496"/>
      <c r="F16" s="496"/>
      <c r="G16" s="496"/>
      <c r="H16" s="496"/>
      <c r="I16" s="497"/>
      <c r="J16" s="261"/>
    </row>
    <row r="17" spans="1:16" ht="18" customHeight="1">
      <c r="A17" s="256"/>
      <c r="B17" s="495"/>
      <c r="C17" s="496"/>
      <c r="D17" s="496"/>
      <c r="E17" s="496"/>
      <c r="F17" s="496"/>
      <c r="G17" s="496"/>
      <c r="H17" s="496"/>
      <c r="I17" s="497"/>
      <c r="J17" s="262"/>
      <c r="P17" s="265"/>
    </row>
    <row r="18" spans="1:16" ht="18" customHeight="1">
      <c r="A18" s="256"/>
      <c r="B18" s="495"/>
      <c r="C18" s="496"/>
      <c r="D18" s="496"/>
      <c r="E18" s="496"/>
      <c r="F18" s="496"/>
      <c r="G18" s="496"/>
      <c r="H18" s="496"/>
      <c r="I18" s="497"/>
      <c r="J18" s="263"/>
    </row>
    <row r="19" spans="1:16" ht="18" customHeight="1">
      <c r="A19" s="256"/>
      <c r="B19" s="495"/>
      <c r="C19" s="496"/>
      <c r="D19" s="496"/>
      <c r="E19" s="496"/>
      <c r="F19" s="496"/>
      <c r="G19" s="496"/>
      <c r="H19" s="496"/>
      <c r="I19" s="497"/>
      <c r="J19" s="263"/>
    </row>
    <row r="20" spans="1:16" ht="18" customHeight="1">
      <c r="A20" s="256"/>
      <c r="B20" s="495"/>
      <c r="C20" s="496"/>
      <c r="D20" s="496"/>
      <c r="E20" s="496"/>
      <c r="F20" s="496"/>
      <c r="G20" s="496"/>
      <c r="H20" s="496"/>
      <c r="I20" s="497"/>
      <c r="J20" s="264"/>
    </row>
    <row r="21" spans="1:16" ht="18" customHeight="1">
      <c r="A21" s="256"/>
      <c r="B21" s="487" t="s">
        <v>1355</v>
      </c>
      <c r="C21" s="488"/>
      <c r="D21" s="488"/>
      <c r="E21" s="488"/>
      <c r="F21" s="488"/>
      <c r="G21" s="488"/>
      <c r="H21" s="488"/>
      <c r="I21" s="489"/>
      <c r="J21" s="264"/>
    </row>
    <row r="22" spans="1:16" ht="18" customHeight="1">
      <c r="A22" s="256"/>
      <c r="B22" s="276"/>
      <c r="C22" s="264"/>
      <c r="D22" s="264"/>
      <c r="E22" s="264"/>
      <c r="F22" s="264"/>
      <c r="G22" s="264"/>
      <c r="H22" s="264"/>
      <c r="I22" s="277"/>
      <c r="J22" s="264"/>
    </row>
    <row r="23" spans="1:16" ht="18" customHeight="1">
      <c r="A23" s="256"/>
      <c r="B23" s="276"/>
      <c r="C23" s="264"/>
      <c r="D23" s="264"/>
      <c r="E23" s="264"/>
      <c r="F23" s="264"/>
      <c r="G23" s="264"/>
      <c r="H23" s="264"/>
      <c r="I23" s="277"/>
      <c r="J23" s="264"/>
    </row>
    <row r="24" spans="1:16" ht="18" customHeight="1">
      <c r="A24" s="256"/>
      <c r="B24" s="276"/>
      <c r="C24" s="264"/>
      <c r="D24" s="264"/>
      <c r="E24" s="264"/>
      <c r="F24" s="264"/>
      <c r="G24" s="264"/>
      <c r="H24" s="264"/>
      <c r="I24" s="277"/>
      <c r="J24" s="264"/>
    </row>
    <row r="25" spans="1:16" ht="18" customHeight="1">
      <c r="A25" s="256"/>
      <c r="B25" s="276"/>
      <c r="C25" s="264"/>
      <c r="D25" s="264"/>
      <c r="E25" s="264"/>
      <c r="F25" s="264"/>
      <c r="G25" s="264"/>
      <c r="H25" s="264"/>
      <c r="I25" s="277"/>
      <c r="J25" s="264"/>
    </row>
    <row r="26" spans="1:16" ht="18" customHeight="1">
      <c r="A26" s="256"/>
      <c r="B26" s="276"/>
      <c r="C26" s="264"/>
      <c r="D26" s="264"/>
      <c r="E26" s="264"/>
      <c r="F26" s="264"/>
      <c r="G26" s="264"/>
      <c r="H26" s="264"/>
      <c r="I26" s="277"/>
      <c r="J26" s="264"/>
    </row>
    <row r="27" spans="1:16" ht="18" customHeight="1">
      <c r="A27" s="256"/>
      <c r="B27" s="276"/>
      <c r="C27" s="264"/>
      <c r="D27" s="264"/>
      <c r="E27" s="264"/>
      <c r="F27" s="264"/>
      <c r="G27" s="264"/>
      <c r="H27" s="264"/>
      <c r="I27" s="277"/>
      <c r="J27" s="264"/>
    </row>
    <row r="28" spans="1:16" ht="18" customHeight="1">
      <c r="A28" s="256"/>
      <c r="B28" s="276"/>
      <c r="C28" s="264"/>
      <c r="D28" s="264"/>
      <c r="E28" s="264"/>
      <c r="F28" s="264"/>
      <c r="G28" s="264"/>
      <c r="H28" s="264"/>
      <c r="I28" s="277"/>
      <c r="J28" s="264"/>
    </row>
    <row r="29" spans="1:16" ht="18" customHeight="1">
      <c r="A29" s="256"/>
      <c r="B29" s="276"/>
      <c r="C29" s="264"/>
      <c r="D29" s="264"/>
      <c r="E29" s="264"/>
      <c r="F29" s="264"/>
      <c r="G29" s="264"/>
      <c r="H29" s="264"/>
      <c r="I29" s="277"/>
      <c r="J29" s="264"/>
    </row>
    <row r="30" spans="1:16" ht="18" customHeight="1">
      <c r="A30" s="256"/>
      <c r="B30" s="276"/>
      <c r="C30" s="264"/>
      <c r="D30" s="264"/>
      <c r="E30" s="264"/>
      <c r="F30" s="264"/>
      <c r="G30" s="264"/>
      <c r="H30" s="264"/>
      <c r="I30" s="277"/>
      <c r="J30" s="264"/>
    </row>
    <row r="31" spans="1:16" ht="18" customHeight="1">
      <c r="A31" s="256"/>
      <c r="B31" s="276"/>
      <c r="C31" s="264"/>
      <c r="D31" s="264"/>
      <c r="E31" s="264"/>
      <c r="F31" s="264"/>
      <c r="G31" s="264"/>
      <c r="H31" s="264"/>
      <c r="I31" s="277"/>
      <c r="J31" s="264"/>
    </row>
    <row r="32" spans="1:16" ht="18" customHeight="1">
      <c r="A32" s="256"/>
      <c r="B32" s="276"/>
      <c r="C32" s="264"/>
      <c r="D32" s="264"/>
      <c r="E32" s="264"/>
      <c r="F32" s="264"/>
      <c r="G32" s="264"/>
      <c r="H32" s="264"/>
      <c r="I32" s="277"/>
      <c r="J32" s="264"/>
    </row>
    <row r="33" spans="1:12" ht="18" customHeight="1">
      <c r="A33" s="256"/>
      <c r="B33" s="276"/>
      <c r="C33" s="264"/>
      <c r="D33" s="264"/>
      <c r="E33" s="264"/>
      <c r="F33" s="264"/>
      <c r="G33" s="264"/>
      <c r="H33" s="264"/>
      <c r="I33" s="277"/>
      <c r="J33" s="264"/>
    </row>
    <row r="34" spans="1:12" ht="18" customHeight="1">
      <c r="A34" s="256"/>
      <c r="B34" s="276"/>
      <c r="C34" s="264"/>
      <c r="D34" s="264"/>
      <c r="E34" s="264"/>
      <c r="F34" s="264"/>
      <c r="G34" s="264"/>
      <c r="H34" s="264"/>
      <c r="I34" s="277"/>
      <c r="J34" s="264"/>
    </row>
    <row r="35" spans="1:12" ht="18" customHeight="1">
      <c r="A35" s="256"/>
      <c r="B35" s="276"/>
      <c r="C35" s="264"/>
      <c r="D35" s="264"/>
      <c r="E35" s="264"/>
      <c r="F35" s="264"/>
      <c r="G35" s="264"/>
      <c r="H35" s="264"/>
      <c r="I35" s="277"/>
      <c r="J35" s="264"/>
    </row>
    <row r="36" spans="1:12" ht="18" customHeight="1">
      <c r="A36" s="256"/>
      <c r="B36" s="276"/>
      <c r="C36" s="264"/>
      <c r="D36" s="264"/>
      <c r="E36" s="264"/>
      <c r="F36" s="264"/>
      <c r="G36" s="264"/>
      <c r="H36" s="264"/>
      <c r="I36" s="277"/>
      <c r="J36" s="264"/>
    </row>
    <row r="37" spans="1:12" ht="18" customHeight="1">
      <c r="A37" s="256"/>
      <c r="B37" s="276"/>
      <c r="C37" s="264"/>
      <c r="D37" s="264"/>
      <c r="E37" s="264"/>
      <c r="F37" s="264"/>
      <c r="G37" s="264"/>
      <c r="H37" s="264"/>
      <c r="I37" s="277"/>
      <c r="J37" s="264"/>
      <c r="L37" s="257" t="s">
        <v>1357</v>
      </c>
    </row>
    <row r="38" spans="1:12" ht="18" customHeight="1">
      <c r="A38" s="256"/>
      <c r="B38" s="276"/>
      <c r="C38" s="264"/>
      <c r="D38" s="264"/>
      <c r="E38" s="264"/>
      <c r="F38" s="264"/>
      <c r="G38" s="264"/>
      <c r="H38" s="264"/>
      <c r="I38" s="277"/>
      <c r="J38" s="264"/>
    </row>
    <row r="39" spans="1:12" ht="18" customHeight="1">
      <c r="A39" s="256"/>
      <c r="B39" s="276"/>
      <c r="C39" s="264"/>
      <c r="D39" s="264"/>
      <c r="E39" s="264"/>
      <c r="F39" s="264"/>
      <c r="G39" s="264"/>
      <c r="H39" s="264"/>
      <c r="I39" s="277"/>
      <c r="J39" s="264"/>
    </row>
    <row r="40" spans="1:12" ht="15.75" hidden="1" customHeight="1">
      <c r="A40" s="256"/>
      <c r="B40" s="498"/>
      <c r="C40" s="498"/>
      <c r="D40" s="498"/>
      <c r="E40" s="498"/>
      <c r="F40" s="498"/>
      <c r="G40" s="498"/>
      <c r="H40" s="498"/>
      <c r="I40" s="256"/>
      <c r="J40" s="258"/>
    </row>
    <row r="41" spans="1:12" ht="1.5" hidden="1" customHeight="1">
      <c r="A41" s="256"/>
      <c r="B41" s="302"/>
      <c r="C41" s="302"/>
      <c r="D41" s="302"/>
      <c r="E41" s="302"/>
      <c r="F41" s="302"/>
      <c r="G41" s="302"/>
      <c r="H41" s="302"/>
      <c r="I41" s="302"/>
      <c r="J41" s="302"/>
    </row>
  </sheetData>
  <mergeCells count="8">
    <mergeCell ref="B21:I21"/>
    <mergeCell ref="B15:I20"/>
    <mergeCell ref="B40:H40"/>
    <mergeCell ref="B10:I10"/>
    <mergeCell ref="B11:I11"/>
    <mergeCell ref="B12:I12"/>
    <mergeCell ref="B13:I13"/>
    <mergeCell ref="B14:H14"/>
  </mergeCells>
  <printOptions horizontalCentered="1" verticalCentered="1"/>
  <pageMargins left="0.72" right="0.36" top="0.59055118110236227" bottom="0.39370078740157483" header="0" footer="0.39370078740157483"/>
  <pageSetup scale="9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38"/>
  <sheetViews>
    <sheetView showGridLines="0" view="pageBreakPreview" zoomScale="55" zoomScaleNormal="50" zoomScaleSheetLayoutView="55" workbookViewId="0">
      <selection activeCell="I62" sqref="I62"/>
    </sheetView>
  </sheetViews>
  <sheetFormatPr baseColWidth="10" defaultColWidth="11.42578125" defaultRowHeight="12.75"/>
  <cols>
    <col min="1" max="1" width="30.28515625" style="247" customWidth="1"/>
    <col min="2" max="2" width="56" style="247" customWidth="1"/>
    <col min="3" max="3" width="40.28515625" style="247" customWidth="1"/>
    <col min="4" max="4" width="12.7109375" style="247" customWidth="1"/>
    <col min="5" max="5" width="20.5703125" style="247" customWidth="1"/>
    <col min="6" max="6" width="26.42578125" style="247" customWidth="1"/>
    <col min="7" max="7" width="29.85546875" style="247" customWidth="1"/>
    <col min="8" max="8" width="34.28515625" style="252" customWidth="1"/>
    <col min="9" max="9" width="7" style="247" customWidth="1"/>
    <col min="10" max="255" width="11.42578125" style="247"/>
    <col min="256" max="256" width="7.7109375" style="247" customWidth="1"/>
    <col min="257" max="257" width="20.42578125" style="247" customWidth="1"/>
    <col min="258" max="258" width="72" style="247" customWidth="1"/>
    <col min="259" max="259" width="14.85546875" style="247" customWidth="1"/>
    <col min="260" max="260" width="18.28515625" style="247" customWidth="1"/>
    <col min="261" max="261" width="18.140625" style="247" customWidth="1"/>
    <col min="262" max="263" width="20.5703125" style="247" customWidth="1"/>
    <col min="264" max="264" width="27" style="247" customWidth="1"/>
    <col min="265" max="265" width="7" style="247" customWidth="1"/>
    <col min="266" max="511" width="11.42578125" style="247"/>
    <col min="512" max="512" width="7.7109375" style="247" customWidth="1"/>
    <col min="513" max="513" width="20.42578125" style="247" customWidth="1"/>
    <col min="514" max="514" width="72" style="247" customWidth="1"/>
    <col min="515" max="515" width="14.85546875" style="247" customWidth="1"/>
    <col min="516" max="516" width="18.28515625" style="247" customWidth="1"/>
    <col min="517" max="517" width="18.140625" style="247" customWidth="1"/>
    <col min="518" max="519" width="20.5703125" style="247" customWidth="1"/>
    <col min="520" max="520" width="27" style="247" customWidth="1"/>
    <col min="521" max="521" width="7" style="247" customWidth="1"/>
    <col min="522" max="767" width="11.42578125" style="247"/>
    <col min="768" max="768" width="7.7109375" style="247" customWidth="1"/>
    <col min="769" max="769" width="20.42578125" style="247" customWidth="1"/>
    <col min="770" max="770" width="72" style="247" customWidth="1"/>
    <col min="771" max="771" width="14.85546875" style="247" customWidth="1"/>
    <col min="772" max="772" width="18.28515625" style="247" customWidth="1"/>
    <col min="773" max="773" width="18.140625" style="247" customWidth="1"/>
    <col min="774" max="775" width="20.5703125" style="247" customWidth="1"/>
    <col min="776" max="776" width="27" style="247" customWidth="1"/>
    <col min="777" max="777" width="7" style="247" customWidth="1"/>
    <col min="778" max="1023" width="11.42578125" style="247"/>
    <col min="1024" max="1024" width="7.7109375" style="247" customWidth="1"/>
    <col min="1025" max="1025" width="20.42578125" style="247" customWidth="1"/>
    <col min="1026" max="1026" width="72" style="247" customWidth="1"/>
    <col min="1027" max="1027" width="14.85546875" style="247" customWidth="1"/>
    <col min="1028" max="1028" width="18.28515625" style="247" customWidth="1"/>
    <col min="1029" max="1029" width="18.140625" style="247" customWidth="1"/>
    <col min="1030" max="1031" width="20.5703125" style="247" customWidth="1"/>
    <col min="1032" max="1032" width="27" style="247" customWidth="1"/>
    <col min="1033" max="1033" width="7" style="247" customWidth="1"/>
    <col min="1034" max="1279" width="11.42578125" style="247"/>
    <col min="1280" max="1280" width="7.7109375" style="247" customWidth="1"/>
    <col min="1281" max="1281" width="20.42578125" style="247" customWidth="1"/>
    <col min="1282" max="1282" width="72" style="247" customWidth="1"/>
    <col min="1283" max="1283" width="14.85546875" style="247" customWidth="1"/>
    <col min="1284" max="1284" width="18.28515625" style="247" customWidth="1"/>
    <col min="1285" max="1285" width="18.140625" style="247" customWidth="1"/>
    <col min="1286" max="1287" width="20.5703125" style="247" customWidth="1"/>
    <col min="1288" max="1288" width="27" style="247" customWidth="1"/>
    <col min="1289" max="1289" width="7" style="247" customWidth="1"/>
    <col min="1290" max="1535" width="11.42578125" style="247"/>
    <col min="1536" max="1536" width="7.7109375" style="247" customWidth="1"/>
    <col min="1537" max="1537" width="20.42578125" style="247" customWidth="1"/>
    <col min="1538" max="1538" width="72" style="247" customWidth="1"/>
    <col min="1539" max="1539" width="14.85546875" style="247" customWidth="1"/>
    <col min="1540" max="1540" width="18.28515625" style="247" customWidth="1"/>
    <col min="1541" max="1541" width="18.140625" style="247" customWidth="1"/>
    <col min="1542" max="1543" width="20.5703125" style="247" customWidth="1"/>
    <col min="1544" max="1544" width="27" style="247" customWidth="1"/>
    <col min="1545" max="1545" width="7" style="247" customWidth="1"/>
    <col min="1546" max="1791" width="11.42578125" style="247"/>
    <col min="1792" max="1792" width="7.7109375" style="247" customWidth="1"/>
    <col min="1793" max="1793" width="20.42578125" style="247" customWidth="1"/>
    <col min="1794" max="1794" width="72" style="247" customWidth="1"/>
    <col min="1795" max="1795" width="14.85546875" style="247" customWidth="1"/>
    <col min="1796" max="1796" width="18.28515625" style="247" customWidth="1"/>
    <col min="1797" max="1797" width="18.140625" style="247" customWidth="1"/>
    <col min="1798" max="1799" width="20.5703125" style="247" customWidth="1"/>
    <col min="1800" max="1800" width="27" style="247" customWidth="1"/>
    <col min="1801" max="1801" width="7" style="247" customWidth="1"/>
    <col min="1802" max="2047" width="11.42578125" style="247"/>
    <col min="2048" max="2048" width="7.7109375" style="247" customWidth="1"/>
    <col min="2049" max="2049" width="20.42578125" style="247" customWidth="1"/>
    <col min="2050" max="2050" width="72" style="247" customWidth="1"/>
    <col min="2051" max="2051" width="14.85546875" style="247" customWidth="1"/>
    <col min="2052" max="2052" width="18.28515625" style="247" customWidth="1"/>
    <col min="2053" max="2053" width="18.140625" style="247" customWidth="1"/>
    <col min="2054" max="2055" width="20.5703125" style="247" customWidth="1"/>
    <col min="2056" max="2056" width="27" style="247" customWidth="1"/>
    <col min="2057" max="2057" width="7" style="247" customWidth="1"/>
    <col min="2058" max="2303" width="11.42578125" style="247"/>
    <col min="2304" max="2304" width="7.7109375" style="247" customWidth="1"/>
    <col min="2305" max="2305" width="20.42578125" style="247" customWidth="1"/>
    <col min="2306" max="2306" width="72" style="247" customWidth="1"/>
    <col min="2307" max="2307" width="14.85546875" style="247" customWidth="1"/>
    <col min="2308" max="2308" width="18.28515625" style="247" customWidth="1"/>
    <col min="2309" max="2309" width="18.140625" style="247" customWidth="1"/>
    <col min="2310" max="2311" width="20.5703125" style="247" customWidth="1"/>
    <col min="2312" max="2312" width="27" style="247" customWidth="1"/>
    <col min="2313" max="2313" width="7" style="247" customWidth="1"/>
    <col min="2314" max="2559" width="11.42578125" style="247"/>
    <col min="2560" max="2560" width="7.7109375" style="247" customWidth="1"/>
    <col min="2561" max="2561" width="20.42578125" style="247" customWidth="1"/>
    <col min="2562" max="2562" width="72" style="247" customWidth="1"/>
    <col min="2563" max="2563" width="14.85546875" style="247" customWidth="1"/>
    <col min="2564" max="2564" width="18.28515625" style="247" customWidth="1"/>
    <col min="2565" max="2565" width="18.140625" style="247" customWidth="1"/>
    <col min="2566" max="2567" width="20.5703125" style="247" customWidth="1"/>
    <col min="2568" max="2568" width="27" style="247" customWidth="1"/>
    <col min="2569" max="2569" width="7" style="247" customWidth="1"/>
    <col min="2570" max="2815" width="11.42578125" style="247"/>
    <col min="2816" max="2816" width="7.7109375" style="247" customWidth="1"/>
    <col min="2817" max="2817" width="20.42578125" style="247" customWidth="1"/>
    <col min="2818" max="2818" width="72" style="247" customWidth="1"/>
    <col min="2819" max="2819" width="14.85546875" style="247" customWidth="1"/>
    <col min="2820" max="2820" width="18.28515625" style="247" customWidth="1"/>
    <col min="2821" max="2821" width="18.140625" style="247" customWidth="1"/>
    <col min="2822" max="2823" width="20.5703125" style="247" customWidth="1"/>
    <col min="2824" max="2824" width="27" style="247" customWidth="1"/>
    <col min="2825" max="2825" width="7" style="247" customWidth="1"/>
    <col min="2826" max="3071" width="11.42578125" style="247"/>
    <col min="3072" max="3072" width="7.7109375" style="247" customWidth="1"/>
    <col min="3073" max="3073" width="20.42578125" style="247" customWidth="1"/>
    <col min="3074" max="3074" width="72" style="247" customWidth="1"/>
    <col min="3075" max="3075" width="14.85546875" style="247" customWidth="1"/>
    <col min="3076" max="3076" width="18.28515625" style="247" customWidth="1"/>
    <col min="3077" max="3077" width="18.140625" style="247" customWidth="1"/>
    <col min="3078" max="3079" width="20.5703125" style="247" customWidth="1"/>
    <col min="3080" max="3080" width="27" style="247" customWidth="1"/>
    <col min="3081" max="3081" width="7" style="247" customWidth="1"/>
    <col min="3082" max="3327" width="11.42578125" style="247"/>
    <col min="3328" max="3328" width="7.7109375" style="247" customWidth="1"/>
    <col min="3329" max="3329" width="20.42578125" style="247" customWidth="1"/>
    <col min="3330" max="3330" width="72" style="247" customWidth="1"/>
    <col min="3331" max="3331" width="14.85546875" style="247" customWidth="1"/>
    <col min="3332" max="3332" width="18.28515625" style="247" customWidth="1"/>
    <col min="3333" max="3333" width="18.140625" style="247" customWidth="1"/>
    <col min="3334" max="3335" width="20.5703125" style="247" customWidth="1"/>
    <col min="3336" max="3336" width="27" style="247" customWidth="1"/>
    <col min="3337" max="3337" width="7" style="247" customWidth="1"/>
    <col min="3338" max="3583" width="11.42578125" style="247"/>
    <col min="3584" max="3584" width="7.7109375" style="247" customWidth="1"/>
    <col min="3585" max="3585" width="20.42578125" style="247" customWidth="1"/>
    <col min="3586" max="3586" width="72" style="247" customWidth="1"/>
    <col min="3587" max="3587" width="14.85546875" style="247" customWidth="1"/>
    <col min="3588" max="3588" width="18.28515625" style="247" customWidth="1"/>
    <col min="3589" max="3589" width="18.140625" style="247" customWidth="1"/>
    <col min="3590" max="3591" width="20.5703125" style="247" customWidth="1"/>
    <col min="3592" max="3592" width="27" style="247" customWidth="1"/>
    <col min="3593" max="3593" width="7" style="247" customWidth="1"/>
    <col min="3594" max="3839" width="11.42578125" style="247"/>
    <col min="3840" max="3840" width="7.7109375" style="247" customWidth="1"/>
    <col min="3841" max="3841" width="20.42578125" style="247" customWidth="1"/>
    <col min="3842" max="3842" width="72" style="247" customWidth="1"/>
    <col min="3843" max="3843" width="14.85546875" style="247" customWidth="1"/>
    <col min="3844" max="3844" width="18.28515625" style="247" customWidth="1"/>
    <col min="3845" max="3845" width="18.140625" style="247" customWidth="1"/>
    <col min="3846" max="3847" width="20.5703125" style="247" customWidth="1"/>
    <col min="3848" max="3848" width="27" style="247" customWidth="1"/>
    <col min="3849" max="3849" width="7" style="247" customWidth="1"/>
    <col min="3850" max="4095" width="11.42578125" style="247"/>
    <col min="4096" max="4096" width="7.7109375" style="247" customWidth="1"/>
    <col min="4097" max="4097" width="20.42578125" style="247" customWidth="1"/>
    <col min="4098" max="4098" width="72" style="247" customWidth="1"/>
    <col min="4099" max="4099" width="14.85546875" style="247" customWidth="1"/>
    <col min="4100" max="4100" width="18.28515625" style="247" customWidth="1"/>
    <col min="4101" max="4101" width="18.140625" style="247" customWidth="1"/>
    <col min="4102" max="4103" width="20.5703125" style="247" customWidth="1"/>
    <col min="4104" max="4104" width="27" style="247" customWidth="1"/>
    <col min="4105" max="4105" width="7" style="247" customWidth="1"/>
    <col min="4106" max="4351" width="11.42578125" style="247"/>
    <col min="4352" max="4352" width="7.7109375" style="247" customWidth="1"/>
    <col min="4353" max="4353" width="20.42578125" style="247" customWidth="1"/>
    <col min="4354" max="4354" width="72" style="247" customWidth="1"/>
    <col min="4355" max="4355" width="14.85546875" style="247" customWidth="1"/>
    <col min="4356" max="4356" width="18.28515625" style="247" customWidth="1"/>
    <col min="4357" max="4357" width="18.140625" style="247" customWidth="1"/>
    <col min="4358" max="4359" width="20.5703125" style="247" customWidth="1"/>
    <col min="4360" max="4360" width="27" style="247" customWidth="1"/>
    <col min="4361" max="4361" width="7" style="247" customWidth="1"/>
    <col min="4362" max="4607" width="11.42578125" style="247"/>
    <col min="4608" max="4608" width="7.7109375" style="247" customWidth="1"/>
    <col min="4609" max="4609" width="20.42578125" style="247" customWidth="1"/>
    <col min="4610" max="4610" width="72" style="247" customWidth="1"/>
    <col min="4611" max="4611" width="14.85546875" style="247" customWidth="1"/>
    <col min="4612" max="4612" width="18.28515625" style="247" customWidth="1"/>
    <col min="4613" max="4613" width="18.140625" style="247" customWidth="1"/>
    <col min="4614" max="4615" width="20.5703125" style="247" customWidth="1"/>
    <col min="4616" max="4616" width="27" style="247" customWidth="1"/>
    <col min="4617" max="4617" width="7" style="247" customWidth="1"/>
    <col min="4618" max="4863" width="11.42578125" style="247"/>
    <col min="4864" max="4864" width="7.7109375" style="247" customWidth="1"/>
    <col min="4865" max="4865" width="20.42578125" style="247" customWidth="1"/>
    <col min="4866" max="4866" width="72" style="247" customWidth="1"/>
    <col min="4867" max="4867" width="14.85546875" style="247" customWidth="1"/>
    <col min="4868" max="4868" width="18.28515625" style="247" customWidth="1"/>
    <col min="4869" max="4869" width="18.140625" style="247" customWidth="1"/>
    <col min="4870" max="4871" width="20.5703125" style="247" customWidth="1"/>
    <col min="4872" max="4872" width="27" style="247" customWidth="1"/>
    <col min="4873" max="4873" width="7" style="247" customWidth="1"/>
    <col min="4874" max="5119" width="11.42578125" style="247"/>
    <col min="5120" max="5120" width="7.7109375" style="247" customWidth="1"/>
    <col min="5121" max="5121" width="20.42578125" style="247" customWidth="1"/>
    <col min="5122" max="5122" width="72" style="247" customWidth="1"/>
    <col min="5123" max="5123" width="14.85546875" style="247" customWidth="1"/>
    <col min="5124" max="5124" width="18.28515625" style="247" customWidth="1"/>
    <col min="5125" max="5125" width="18.140625" style="247" customWidth="1"/>
    <col min="5126" max="5127" width="20.5703125" style="247" customWidth="1"/>
    <col min="5128" max="5128" width="27" style="247" customWidth="1"/>
    <col min="5129" max="5129" width="7" style="247" customWidth="1"/>
    <col min="5130" max="5375" width="11.42578125" style="247"/>
    <col min="5376" max="5376" width="7.7109375" style="247" customWidth="1"/>
    <col min="5377" max="5377" width="20.42578125" style="247" customWidth="1"/>
    <col min="5378" max="5378" width="72" style="247" customWidth="1"/>
    <col min="5379" max="5379" width="14.85546875" style="247" customWidth="1"/>
    <col min="5380" max="5380" width="18.28515625" style="247" customWidth="1"/>
    <col min="5381" max="5381" width="18.140625" style="247" customWidth="1"/>
    <col min="5382" max="5383" width="20.5703125" style="247" customWidth="1"/>
    <col min="5384" max="5384" width="27" style="247" customWidth="1"/>
    <col min="5385" max="5385" width="7" style="247" customWidth="1"/>
    <col min="5386" max="5631" width="11.42578125" style="247"/>
    <col min="5632" max="5632" width="7.7109375" style="247" customWidth="1"/>
    <col min="5633" max="5633" width="20.42578125" style="247" customWidth="1"/>
    <col min="5634" max="5634" width="72" style="247" customWidth="1"/>
    <col min="5635" max="5635" width="14.85546875" style="247" customWidth="1"/>
    <col min="5636" max="5636" width="18.28515625" style="247" customWidth="1"/>
    <col min="5637" max="5637" width="18.140625" style="247" customWidth="1"/>
    <col min="5638" max="5639" width="20.5703125" style="247" customWidth="1"/>
    <col min="5640" max="5640" width="27" style="247" customWidth="1"/>
    <col min="5641" max="5641" width="7" style="247" customWidth="1"/>
    <col min="5642" max="5887" width="11.42578125" style="247"/>
    <col min="5888" max="5888" width="7.7109375" style="247" customWidth="1"/>
    <col min="5889" max="5889" width="20.42578125" style="247" customWidth="1"/>
    <col min="5890" max="5890" width="72" style="247" customWidth="1"/>
    <col min="5891" max="5891" width="14.85546875" style="247" customWidth="1"/>
    <col min="5892" max="5892" width="18.28515625" style="247" customWidth="1"/>
    <col min="5893" max="5893" width="18.140625" style="247" customWidth="1"/>
    <col min="5894" max="5895" width="20.5703125" style="247" customWidth="1"/>
    <col min="5896" max="5896" width="27" style="247" customWidth="1"/>
    <col min="5897" max="5897" width="7" style="247" customWidth="1"/>
    <col min="5898" max="6143" width="11.42578125" style="247"/>
    <col min="6144" max="6144" width="7.7109375" style="247" customWidth="1"/>
    <col min="6145" max="6145" width="20.42578125" style="247" customWidth="1"/>
    <col min="6146" max="6146" width="72" style="247" customWidth="1"/>
    <col min="6147" max="6147" width="14.85546875" style="247" customWidth="1"/>
    <col min="6148" max="6148" width="18.28515625" style="247" customWidth="1"/>
    <col min="6149" max="6149" width="18.140625" style="247" customWidth="1"/>
    <col min="6150" max="6151" width="20.5703125" style="247" customWidth="1"/>
    <col min="6152" max="6152" width="27" style="247" customWidth="1"/>
    <col min="6153" max="6153" width="7" style="247" customWidth="1"/>
    <col min="6154" max="6399" width="11.42578125" style="247"/>
    <col min="6400" max="6400" width="7.7109375" style="247" customWidth="1"/>
    <col min="6401" max="6401" width="20.42578125" style="247" customWidth="1"/>
    <col min="6402" max="6402" width="72" style="247" customWidth="1"/>
    <col min="6403" max="6403" width="14.85546875" style="247" customWidth="1"/>
    <col min="6404" max="6404" width="18.28515625" style="247" customWidth="1"/>
    <col min="6405" max="6405" width="18.140625" style="247" customWidth="1"/>
    <col min="6406" max="6407" width="20.5703125" style="247" customWidth="1"/>
    <col min="6408" max="6408" width="27" style="247" customWidth="1"/>
    <col min="6409" max="6409" width="7" style="247" customWidth="1"/>
    <col min="6410" max="6655" width="11.42578125" style="247"/>
    <col min="6656" max="6656" width="7.7109375" style="247" customWidth="1"/>
    <col min="6657" max="6657" width="20.42578125" style="247" customWidth="1"/>
    <col min="6658" max="6658" width="72" style="247" customWidth="1"/>
    <col min="6659" max="6659" width="14.85546875" style="247" customWidth="1"/>
    <col min="6660" max="6660" width="18.28515625" style="247" customWidth="1"/>
    <col min="6661" max="6661" width="18.140625" style="247" customWidth="1"/>
    <col min="6662" max="6663" width="20.5703125" style="247" customWidth="1"/>
    <col min="6664" max="6664" width="27" style="247" customWidth="1"/>
    <col min="6665" max="6665" width="7" style="247" customWidth="1"/>
    <col min="6666" max="6911" width="11.42578125" style="247"/>
    <col min="6912" max="6912" width="7.7109375" style="247" customWidth="1"/>
    <col min="6913" max="6913" width="20.42578125" style="247" customWidth="1"/>
    <col min="6914" max="6914" width="72" style="247" customWidth="1"/>
    <col min="6915" max="6915" width="14.85546875" style="247" customWidth="1"/>
    <col min="6916" max="6916" width="18.28515625" style="247" customWidth="1"/>
    <col min="6917" max="6917" width="18.140625" style="247" customWidth="1"/>
    <col min="6918" max="6919" width="20.5703125" style="247" customWidth="1"/>
    <col min="6920" max="6920" width="27" style="247" customWidth="1"/>
    <col min="6921" max="6921" width="7" style="247" customWidth="1"/>
    <col min="6922" max="7167" width="11.42578125" style="247"/>
    <col min="7168" max="7168" width="7.7109375" style="247" customWidth="1"/>
    <col min="7169" max="7169" width="20.42578125" style="247" customWidth="1"/>
    <col min="7170" max="7170" width="72" style="247" customWidth="1"/>
    <col min="7171" max="7171" width="14.85546875" style="247" customWidth="1"/>
    <col min="7172" max="7172" width="18.28515625" style="247" customWidth="1"/>
    <col min="7173" max="7173" width="18.140625" style="247" customWidth="1"/>
    <col min="7174" max="7175" width="20.5703125" style="247" customWidth="1"/>
    <col min="7176" max="7176" width="27" style="247" customWidth="1"/>
    <col min="7177" max="7177" width="7" style="247" customWidth="1"/>
    <col min="7178" max="7423" width="11.42578125" style="247"/>
    <col min="7424" max="7424" width="7.7109375" style="247" customWidth="1"/>
    <col min="7425" max="7425" width="20.42578125" style="247" customWidth="1"/>
    <col min="7426" max="7426" width="72" style="247" customWidth="1"/>
    <col min="7427" max="7427" width="14.85546875" style="247" customWidth="1"/>
    <col min="7428" max="7428" width="18.28515625" style="247" customWidth="1"/>
    <col min="7429" max="7429" width="18.140625" style="247" customWidth="1"/>
    <col min="7430" max="7431" width="20.5703125" style="247" customWidth="1"/>
    <col min="7432" max="7432" width="27" style="247" customWidth="1"/>
    <col min="7433" max="7433" width="7" style="247" customWidth="1"/>
    <col min="7434" max="7679" width="11.42578125" style="247"/>
    <col min="7680" max="7680" width="7.7109375" style="247" customWidth="1"/>
    <col min="7681" max="7681" width="20.42578125" style="247" customWidth="1"/>
    <col min="7682" max="7682" width="72" style="247" customWidth="1"/>
    <col min="7683" max="7683" width="14.85546875" style="247" customWidth="1"/>
    <col min="7684" max="7684" width="18.28515625" style="247" customWidth="1"/>
    <col min="7685" max="7685" width="18.140625" style="247" customWidth="1"/>
    <col min="7686" max="7687" width="20.5703125" style="247" customWidth="1"/>
    <col min="7688" max="7688" width="27" style="247" customWidth="1"/>
    <col min="7689" max="7689" width="7" style="247" customWidth="1"/>
    <col min="7690" max="7935" width="11.42578125" style="247"/>
    <col min="7936" max="7936" width="7.7109375" style="247" customWidth="1"/>
    <col min="7937" max="7937" width="20.42578125" style="247" customWidth="1"/>
    <col min="7938" max="7938" width="72" style="247" customWidth="1"/>
    <col min="7939" max="7939" width="14.85546875" style="247" customWidth="1"/>
    <col min="7940" max="7940" width="18.28515625" style="247" customWidth="1"/>
    <col min="7941" max="7941" width="18.140625" style="247" customWidth="1"/>
    <col min="7942" max="7943" width="20.5703125" style="247" customWidth="1"/>
    <col min="7944" max="7944" width="27" style="247" customWidth="1"/>
    <col min="7945" max="7945" width="7" style="247" customWidth="1"/>
    <col min="7946" max="8191" width="11.42578125" style="247"/>
    <col min="8192" max="8192" width="7.7109375" style="247" customWidth="1"/>
    <col min="8193" max="8193" width="20.42578125" style="247" customWidth="1"/>
    <col min="8194" max="8194" width="72" style="247" customWidth="1"/>
    <col min="8195" max="8195" width="14.85546875" style="247" customWidth="1"/>
    <col min="8196" max="8196" width="18.28515625" style="247" customWidth="1"/>
    <col min="8197" max="8197" width="18.140625" style="247" customWidth="1"/>
    <col min="8198" max="8199" width="20.5703125" style="247" customWidth="1"/>
    <col min="8200" max="8200" width="27" style="247" customWidth="1"/>
    <col min="8201" max="8201" width="7" style="247" customWidth="1"/>
    <col min="8202" max="8447" width="11.42578125" style="247"/>
    <col min="8448" max="8448" width="7.7109375" style="247" customWidth="1"/>
    <col min="8449" max="8449" width="20.42578125" style="247" customWidth="1"/>
    <col min="8450" max="8450" width="72" style="247" customWidth="1"/>
    <col min="8451" max="8451" width="14.85546875" style="247" customWidth="1"/>
    <col min="8452" max="8452" width="18.28515625" style="247" customWidth="1"/>
    <col min="8453" max="8453" width="18.140625" style="247" customWidth="1"/>
    <col min="8454" max="8455" width="20.5703125" style="247" customWidth="1"/>
    <col min="8456" max="8456" width="27" style="247" customWidth="1"/>
    <col min="8457" max="8457" width="7" style="247" customWidth="1"/>
    <col min="8458" max="8703" width="11.42578125" style="247"/>
    <col min="8704" max="8704" width="7.7109375" style="247" customWidth="1"/>
    <col min="8705" max="8705" width="20.42578125" style="247" customWidth="1"/>
    <col min="8706" max="8706" width="72" style="247" customWidth="1"/>
    <col min="8707" max="8707" width="14.85546875" style="247" customWidth="1"/>
    <col min="8708" max="8708" width="18.28515625" style="247" customWidth="1"/>
    <col min="8709" max="8709" width="18.140625" style="247" customWidth="1"/>
    <col min="8710" max="8711" width="20.5703125" style="247" customWidth="1"/>
    <col min="8712" max="8712" width="27" style="247" customWidth="1"/>
    <col min="8713" max="8713" width="7" style="247" customWidth="1"/>
    <col min="8714" max="8959" width="11.42578125" style="247"/>
    <col min="8960" max="8960" width="7.7109375" style="247" customWidth="1"/>
    <col min="8961" max="8961" width="20.42578125" style="247" customWidth="1"/>
    <col min="8962" max="8962" width="72" style="247" customWidth="1"/>
    <col min="8963" max="8963" width="14.85546875" style="247" customWidth="1"/>
    <col min="8964" max="8964" width="18.28515625" style="247" customWidth="1"/>
    <col min="8965" max="8965" width="18.140625" style="247" customWidth="1"/>
    <col min="8966" max="8967" width="20.5703125" style="247" customWidth="1"/>
    <col min="8968" max="8968" width="27" style="247" customWidth="1"/>
    <col min="8969" max="8969" width="7" style="247" customWidth="1"/>
    <col min="8970" max="9215" width="11.42578125" style="247"/>
    <col min="9216" max="9216" width="7.7109375" style="247" customWidth="1"/>
    <col min="9217" max="9217" width="20.42578125" style="247" customWidth="1"/>
    <col min="9218" max="9218" width="72" style="247" customWidth="1"/>
    <col min="9219" max="9219" width="14.85546875" style="247" customWidth="1"/>
    <col min="9220" max="9220" width="18.28515625" style="247" customWidth="1"/>
    <col min="9221" max="9221" width="18.140625" style="247" customWidth="1"/>
    <col min="9222" max="9223" width="20.5703125" style="247" customWidth="1"/>
    <col min="9224" max="9224" width="27" style="247" customWidth="1"/>
    <col min="9225" max="9225" width="7" style="247" customWidth="1"/>
    <col min="9226" max="9471" width="11.42578125" style="247"/>
    <col min="9472" max="9472" width="7.7109375" style="247" customWidth="1"/>
    <col min="9473" max="9473" width="20.42578125" style="247" customWidth="1"/>
    <col min="9474" max="9474" width="72" style="247" customWidth="1"/>
    <col min="9475" max="9475" width="14.85546875" style="247" customWidth="1"/>
    <col min="9476" max="9476" width="18.28515625" style="247" customWidth="1"/>
    <col min="9477" max="9477" width="18.140625" style="247" customWidth="1"/>
    <col min="9478" max="9479" width="20.5703125" style="247" customWidth="1"/>
    <col min="9480" max="9480" width="27" style="247" customWidth="1"/>
    <col min="9481" max="9481" width="7" style="247" customWidth="1"/>
    <col min="9482" max="9727" width="11.42578125" style="247"/>
    <col min="9728" max="9728" width="7.7109375" style="247" customWidth="1"/>
    <col min="9729" max="9729" width="20.42578125" style="247" customWidth="1"/>
    <col min="9730" max="9730" width="72" style="247" customWidth="1"/>
    <col min="9731" max="9731" width="14.85546875" style="247" customWidth="1"/>
    <col min="9732" max="9732" width="18.28515625" style="247" customWidth="1"/>
    <col min="9733" max="9733" width="18.140625" style="247" customWidth="1"/>
    <col min="9734" max="9735" width="20.5703125" style="247" customWidth="1"/>
    <col min="9736" max="9736" width="27" style="247" customWidth="1"/>
    <col min="9737" max="9737" width="7" style="247" customWidth="1"/>
    <col min="9738" max="9983" width="11.42578125" style="247"/>
    <col min="9984" max="9984" width="7.7109375" style="247" customWidth="1"/>
    <col min="9985" max="9985" width="20.42578125" style="247" customWidth="1"/>
    <col min="9986" max="9986" width="72" style="247" customWidth="1"/>
    <col min="9987" max="9987" width="14.85546875" style="247" customWidth="1"/>
    <col min="9988" max="9988" width="18.28515625" style="247" customWidth="1"/>
    <col min="9989" max="9989" width="18.140625" style="247" customWidth="1"/>
    <col min="9990" max="9991" width="20.5703125" style="247" customWidth="1"/>
    <col min="9992" max="9992" width="27" style="247" customWidth="1"/>
    <col min="9993" max="9993" width="7" style="247" customWidth="1"/>
    <col min="9994" max="10239" width="11.42578125" style="247"/>
    <col min="10240" max="10240" width="7.7109375" style="247" customWidth="1"/>
    <col min="10241" max="10241" width="20.42578125" style="247" customWidth="1"/>
    <col min="10242" max="10242" width="72" style="247" customWidth="1"/>
    <col min="10243" max="10243" width="14.85546875" style="247" customWidth="1"/>
    <col min="10244" max="10244" width="18.28515625" style="247" customWidth="1"/>
    <col min="10245" max="10245" width="18.140625" style="247" customWidth="1"/>
    <col min="10246" max="10247" width="20.5703125" style="247" customWidth="1"/>
    <col min="10248" max="10248" width="27" style="247" customWidth="1"/>
    <col min="10249" max="10249" width="7" style="247" customWidth="1"/>
    <col min="10250" max="10495" width="11.42578125" style="247"/>
    <col min="10496" max="10496" width="7.7109375" style="247" customWidth="1"/>
    <col min="10497" max="10497" width="20.42578125" style="247" customWidth="1"/>
    <col min="10498" max="10498" width="72" style="247" customWidth="1"/>
    <col min="10499" max="10499" width="14.85546875" style="247" customWidth="1"/>
    <col min="10500" max="10500" width="18.28515625" style="247" customWidth="1"/>
    <col min="10501" max="10501" width="18.140625" style="247" customWidth="1"/>
    <col min="10502" max="10503" width="20.5703125" style="247" customWidth="1"/>
    <col min="10504" max="10504" width="27" style="247" customWidth="1"/>
    <col min="10505" max="10505" width="7" style="247" customWidth="1"/>
    <col min="10506" max="10751" width="11.42578125" style="247"/>
    <col min="10752" max="10752" width="7.7109375" style="247" customWidth="1"/>
    <col min="10753" max="10753" width="20.42578125" style="247" customWidth="1"/>
    <col min="10754" max="10754" width="72" style="247" customWidth="1"/>
    <col min="10755" max="10755" width="14.85546875" style="247" customWidth="1"/>
    <col min="10756" max="10756" width="18.28515625" style="247" customWidth="1"/>
    <col min="10757" max="10757" width="18.140625" style="247" customWidth="1"/>
    <col min="10758" max="10759" width="20.5703125" style="247" customWidth="1"/>
    <col min="10760" max="10760" width="27" style="247" customWidth="1"/>
    <col min="10761" max="10761" width="7" style="247" customWidth="1"/>
    <col min="10762" max="11007" width="11.42578125" style="247"/>
    <col min="11008" max="11008" width="7.7109375" style="247" customWidth="1"/>
    <col min="11009" max="11009" width="20.42578125" style="247" customWidth="1"/>
    <col min="11010" max="11010" width="72" style="247" customWidth="1"/>
    <col min="11011" max="11011" width="14.85546875" style="247" customWidth="1"/>
    <col min="11012" max="11012" width="18.28515625" style="247" customWidth="1"/>
    <col min="11013" max="11013" width="18.140625" style="247" customWidth="1"/>
    <col min="11014" max="11015" width="20.5703125" style="247" customWidth="1"/>
    <col min="11016" max="11016" width="27" style="247" customWidth="1"/>
    <col min="11017" max="11017" width="7" style="247" customWidth="1"/>
    <col min="11018" max="11263" width="11.42578125" style="247"/>
    <col min="11264" max="11264" width="7.7109375" style="247" customWidth="1"/>
    <col min="11265" max="11265" width="20.42578125" style="247" customWidth="1"/>
    <col min="11266" max="11266" width="72" style="247" customWidth="1"/>
    <col min="11267" max="11267" width="14.85546875" style="247" customWidth="1"/>
    <col min="11268" max="11268" width="18.28515625" style="247" customWidth="1"/>
    <col min="11269" max="11269" width="18.140625" style="247" customWidth="1"/>
    <col min="11270" max="11271" width="20.5703125" style="247" customWidth="1"/>
    <col min="11272" max="11272" width="27" style="247" customWidth="1"/>
    <col min="11273" max="11273" width="7" style="247" customWidth="1"/>
    <col min="11274" max="11519" width="11.42578125" style="247"/>
    <col min="11520" max="11520" width="7.7109375" style="247" customWidth="1"/>
    <col min="11521" max="11521" width="20.42578125" style="247" customWidth="1"/>
    <col min="11522" max="11522" width="72" style="247" customWidth="1"/>
    <col min="11523" max="11523" width="14.85546875" style="247" customWidth="1"/>
    <col min="11524" max="11524" width="18.28515625" style="247" customWidth="1"/>
    <col min="11525" max="11525" width="18.140625" style="247" customWidth="1"/>
    <col min="11526" max="11527" width="20.5703125" style="247" customWidth="1"/>
    <col min="11528" max="11528" width="27" style="247" customWidth="1"/>
    <col min="11529" max="11529" width="7" style="247" customWidth="1"/>
    <col min="11530" max="11775" width="11.42578125" style="247"/>
    <col min="11776" max="11776" width="7.7109375" style="247" customWidth="1"/>
    <col min="11777" max="11777" width="20.42578125" style="247" customWidth="1"/>
    <col min="11778" max="11778" width="72" style="247" customWidth="1"/>
    <col min="11779" max="11779" width="14.85546875" style="247" customWidth="1"/>
    <col min="11780" max="11780" width="18.28515625" style="247" customWidth="1"/>
    <col min="11781" max="11781" width="18.140625" style="247" customWidth="1"/>
    <col min="11782" max="11783" width="20.5703125" style="247" customWidth="1"/>
    <col min="11784" max="11784" width="27" style="247" customWidth="1"/>
    <col min="11785" max="11785" width="7" style="247" customWidth="1"/>
    <col min="11786" max="12031" width="11.42578125" style="247"/>
    <col min="12032" max="12032" width="7.7109375" style="247" customWidth="1"/>
    <col min="12033" max="12033" width="20.42578125" style="247" customWidth="1"/>
    <col min="12034" max="12034" width="72" style="247" customWidth="1"/>
    <col min="12035" max="12035" width="14.85546875" style="247" customWidth="1"/>
    <col min="12036" max="12036" width="18.28515625" style="247" customWidth="1"/>
    <col min="12037" max="12037" width="18.140625" style="247" customWidth="1"/>
    <col min="12038" max="12039" width="20.5703125" style="247" customWidth="1"/>
    <col min="12040" max="12040" width="27" style="247" customWidth="1"/>
    <col min="12041" max="12041" width="7" style="247" customWidth="1"/>
    <col min="12042" max="12287" width="11.42578125" style="247"/>
    <col min="12288" max="12288" width="7.7109375" style="247" customWidth="1"/>
    <col min="12289" max="12289" width="20.42578125" style="247" customWidth="1"/>
    <col min="12290" max="12290" width="72" style="247" customWidth="1"/>
    <col min="12291" max="12291" width="14.85546875" style="247" customWidth="1"/>
    <col min="12292" max="12292" width="18.28515625" style="247" customWidth="1"/>
    <col min="12293" max="12293" width="18.140625" style="247" customWidth="1"/>
    <col min="12294" max="12295" width="20.5703125" style="247" customWidth="1"/>
    <col min="12296" max="12296" width="27" style="247" customWidth="1"/>
    <col min="12297" max="12297" width="7" style="247" customWidth="1"/>
    <col min="12298" max="12543" width="11.42578125" style="247"/>
    <col min="12544" max="12544" width="7.7109375" style="247" customWidth="1"/>
    <col min="12545" max="12545" width="20.42578125" style="247" customWidth="1"/>
    <col min="12546" max="12546" width="72" style="247" customWidth="1"/>
    <col min="12547" max="12547" width="14.85546875" style="247" customWidth="1"/>
    <col min="12548" max="12548" width="18.28515625" style="247" customWidth="1"/>
    <col min="12549" max="12549" width="18.140625" style="247" customWidth="1"/>
    <col min="12550" max="12551" width="20.5703125" style="247" customWidth="1"/>
    <col min="12552" max="12552" width="27" style="247" customWidth="1"/>
    <col min="12553" max="12553" width="7" style="247" customWidth="1"/>
    <col min="12554" max="12799" width="11.42578125" style="247"/>
    <col min="12800" max="12800" width="7.7109375" style="247" customWidth="1"/>
    <col min="12801" max="12801" width="20.42578125" style="247" customWidth="1"/>
    <col min="12802" max="12802" width="72" style="247" customWidth="1"/>
    <col min="12803" max="12803" width="14.85546875" style="247" customWidth="1"/>
    <col min="12804" max="12804" width="18.28515625" style="247" customWidth="1"/>
    <col min="12805" max="12805" width="18.140625" style="247" customWidth="1"/>
    <col min="12806" max="12807" width="20.5703125" style="247" customWidth="1"/>
    <col min="12808" max="12808" width="27" style="247" customWidth="1"/>
    <col min="12809" max="12809" width="7" style="247" customWidth="1"/>
    <col min="12810" max="13055" width="11.42578125" style="247"/>
    <col min="13056" max="13056" width="7.7109375" style="247" customWidth="1"/>
    <col min="13057" max="13057" width="20.42578125" style="247" customWidth="1"/>
    <col min="13058" max="13058" width="72" style="247" customWidth="1"/>
    <col min="13059" max="13059" width="14.85546875" style="247" customWidth="1"/>
    <col min="13060" max="13060" width="18.28515625" style="247" customWidth="1"/>
    <col min="13061" max="13061" width="18.140625" style="247" customWidth="1"/>
    <col min="13062" max="13063" width="20.5703125" style="247" customWidth="1"/>
    <col min="13064" max="13064" width="27" style="247" customWidth="1"/>
    <col min="13065" max="13065" width="7" style="247" customWidth="1"/>
    <col min="13066" max="13311" width="11.42578125" style="247"/>
    <col min="13312" max="13312" width="7.7109375" style="247" customWidth="1"/>
    <col min="13313" max="13313" width="20.42578125" style="247" customWidth="1"/>
    <col min="13314" max="13314" width="72" style="247" customWidth="1"/>
    <col min="13315" max="13315" width="14.85546875" style="247" customWidth="1"/>
    <col min="13316" max="13316" width="18.28515625" style="247" customWidth="1"/>
    <col min="13317" max="13317" width="18.140625" style="247" customWidth="1"/>
    <col min="13318" max="13319" width="20.5703125" style="247" customWidth="1"/>
    <col min="13320" max="13320" width="27" style="247" customWidth="1"/>
    <col min="13321" max="13321" width="7" style="247" customWidth="1"/>
    <col min="13322" max="13567" width="11.42578125" style="247"/>
    <col min="13568" max="13568" width="7.7109375" style="247" customWidth="1"/>
    <col min="13569" max="13569" width="20.42578125" style="247" customWidth="1"/>
    <col min="13570" max="13570" width="72" style="247" customWidth="1"/>
    <col min="13571" max="13571" width="14.85546875" style="247" customWidth="1"/>
    <col min="13572" max="13572" width="18.28515625" style="247" customWidth="1"/>
    <col min="13573" max="13573" width="18.140625" style="247" customWidth="1"/>
    <col min="13574" max="13575" width="20.5703125" style="247" customWidth="1"/>
    <col min="13576" max="13576" width="27" style="247" customWidth="1"/>
    <col min="13577" max="13577" width="7" style="247" customWidth="1"/>
    <col min="13578" max="13823" width="11.42578125" style="247"/>
    <col min="13824" max="13824" width="7.7109375" style="247" customWidth="1"/>
    <col min="13825" max="13825" width="20.42578125" style="247" customWidth="1"/>
    <col min="13826" max="13826" width="72" style="247" customWidth="1"/>
    <col min="13827" max="13827" width="14.85546875" style="247" customWidth="1"/>
    <col min="13828" max="13828" width="18.28515625" style="247" customWidth="1"/>
    <col min="13829" max="13829" width="18.140625" style="247" customWidth="1"/>
    <col min="13830" max="13831" width="20.5703125" style="247" customWidth="1"/>
    <col min="13832" max="13832" width="27" style="247" customWidth="1"/>
    <col min="13833" max="13833" width="7" style="247" customWidth="1"/>
    <col min="13834" max="14079" width="11.42578125" style="247"/>
    <col min="14080" max="14080" width="7.7109375" style="247" customWidth="1"/>
    <col min="14081" max="14081" width="20.42578125" style="247" customWidth="1"/>
    <col min="14082" max="14082" width="72" style="247" customWidth="1"/>
    <col min="14083" max="14083" width="14.85546875" style="247" customWidth="1"/>
    <col min="14084" max="14084" width="18.28515625" style="247" customWidth="1"/>
    <col min="14085" max="14085" width="18.140625" style="247" customWidth="1"/>
    <col min="14086" max="14087" width="20.5703125" style="247" customWidth="1"/>
    <col min="14088" max="14088" width="27" style="247" customWidth="1"/>
    <col min="14089" max="14089" width="7" style="247" customWidth="1"/>
    <col min="14090" max="14335" width="11.42578125" style="247"/>
    <col min="14336" max="14336" width="7.7109375" style="247" customWidth="1"/>
    <col min="14337" max="14337" width="20.42578125" style="247" customWidth="1"/>
    <col min="14338" max="14338" width="72" style="247" customWidth="1"/>
    <col min="14339" max="14339" width="14.85546875" style="247" customWidth="1"/>
    <col min="14340" max="14340" width="18.28515625" style="247" customWidth="1"/>
    <col min="14341" max="14341" width="18.140625" style="247" customWidth="1"/>
    <col min="14342" max="14343" width="20.5703125" style="247" customWidth="1"/>
    <col min="14344" max="14344" width="27" style="247" customWidth="1"/>
    <col min="14345" max="14345" width="7" style="247" customWidth="1"/>
    <col min="14346" max="14591" width="11.42578125" style="247"/>
    <col min="14592" max="14592" width="7.7109375" style="247" customWidth="1"/>
    <col min="14593" max="14593" width="20.42578125" style="247" customWidth="1"/>
    <col min="14594" max="14594" width="72" style="247" customWidth="1"/>
    <col min="14595" max="14595" width="14.85546875" style="247" customWidth="1"/>
    <col min="14596" max="14596" width="18.28515625" style="247" customWidth="1"/>
    <col min="14597" max="14597" width="18.140625" style="247" customWidth="1"/>
    <col min="14598" max="14599" width="20.5703125" style="247" customWidth="1"/>
    <col min="14600" max="14600" width="27" style="247" customWidth="1"/>
    <col min="14601" max="14601" width="7" style="247" customWidth="1"/>
    <col min="14602" max="14847" width="11.42578125" style="247"/>
    <col min="14848" max="14848" width="7.7109375" style="247" customWidth="1"/>
    <col min="14849" max="14849" width="20.42578125" style="247" customWidth="1"/>
    <col min="14850" max="14850" width="72" style="247" customWidth="1"/>
    <col min="14851" max="14851" width="14.85546875" style="247" customWidth="1"/>
    <col min="14852" max="14852" width="18.28515625" style="247" customWidth="1"/>
    <col min="14853" max="14853" width="18.140625" style="247" customWidth="1"/>
    <col min="14854" max="14855" width="20.5703125" style="247" customWidth="1"/>
    <col min="14856" max="14856" width="27" style="247" customWidth="1"/>
    <col min="14857" max="14857" width="7" style="247" customWidth="1"/>
    <col min="14858" max="15103" width="11.42578125" style="247"/>
    <col min="15104" max="15104" width="7.7109375" style="247" customWidth="1"/>
    <col min="15105" max="15105" width="20.42578125" style="247" customWidth="1"/>
    <col min="15106" max="15106" width="72" style="247" customWidth="1"/>
    <col min="15107" max="15107" width="14.85546875" style="247" customWidth="1"/>
    <col min="15108" max="15108" width="18.28515625" style="247" customWidth="1"/>
    <col min="15109" max="15109" width="18.140625" style="247" customWidth="1"/>
    <col min="15110" max="15111" width="20.5703125" style="247" customWidth="1"/>
    <col min="15112" max="15112" width="27" style="247" customWidth="1"/>
    <col min="15113" max="15113" width="7" style="247" customWidth="1"/>
    <col min="15114" max="15359" width="11.42578125" style="247"/>
    <col min="15360" max="15360" width="7.7109375" style="247" customWidth="1"/>
    <col min="15361" max="15361" width="20.42578125" style="247" customWidth="1"/>
    <col min="15362" max="15362" width="72" style="247" customWidth="1"/>
    <col min="15363" max="15363" width="14.85546875" style="247" customWidth="1"/>
    <col min="15364" max="15364" width="18.28515625" style="247" customWidth="1"/>
    <col min="15365" max="15365" width="18.140625" style="247" customWidth="1"/>
    <col min="15366" max="15367" width="20.5703125" style="247" customWidth="1"/>
    <col min="15368" max="15368" width="27" style="247" customWidth="1"/>
    <col min="15369" max="15369" width="7" style="247" customWidth="1"/>
    <col min="15370" max="15615" width="11.42578125" style="247"/>
    <col min="15616" max="15616" width="7.7109375" style="247" customWidth="1"/>
    <col min="15617" max="15617" width="20.42578125" style="247" customWidth="1"/>
    <col min="15618" max="15618" width="72" style="247" customWidth="1"/>
    <col min="15619" max="15619" width="14.85546875" style="247" customWidth="1"/>
    <col min="15620" max="15620" width="18.28515625" style="247" customWidth="1"/>
    <col min="15621" max="15621" width="18.140625" style="247" customWidth="1"/>
    <col min="15622" max="15623" width="20.5703125" style="247" customWidth="1"/>
    <col min="15624" max="15624" width="27" style="247" customWidth="1"/>
    <col min="15625" max="15625" width="7" style="247" customWidth="1"/>
    <col min="15626" max="15871" width="11.42578125" style="247"/>
    <col min="15872" max="15872" width="7.7109375" style="247" customWidth="1"/>
    <col min="15873" max="15873" width="20.42578125" style="247" customWidth="1"/>
    <col min="15874" max="15874" width="72" style="247" customWidth="1"/>
    <col min="15875" max="15875" width="14.85546875" style="247" customWidth="1"/>
    <col min="15876" max="15876" width="18.28515625" style="247" customWidth="1"/>
    <col min="15877" max="15877" width="18.140625" style="247" customWidth="1"/>
    <col min="15878" max="15879" width="20.5703125" style="247" customWidth="1"/>
    <col min="15880" max="15880" width="27" style="247" customWidth="1"/>
    <col min="15881" max="15881" width="7" style="247" customWidth="1"/>
    <col min="15882" max="16127" width="11.42578125" style="247"/>
    <col min="16128" max="16128" width="7.7109375" style="247" customWidth="1"/>
    <col min="16129" max="16129" width="20.42578125" style="247" customWidth="1"/>
    <col min="16130" max="16130" width="72" style="247" customWidth="1"/>
    <col min="16131" max="16131" width="14.85546875" style="247" customWidth="1"/>
    <col min="16132" max="16132" width="18.28515625" style="247" customWidth="1"/>
    <col min="16133" max="16133" width="18.140625" style="247" customWidth="1"/>
    <col min="16134" max="16135" width="20.5703125" style="247" customWidth="1"/>
    <col min="16136" max="16136" width="27" style="247" customWidth="1"/>
    <col min="16137" max="16137" width="7" style="247" customWidth="1"/>
    <col min="16138" max="16384" width="11.42578125" style="247"/>
  </cols>
  <sheetData>
    <row r="1" spans="1:24" s="248" customFormat="1" ht="24.75" customHeight="1" thickTop="1">
      <c r="A1" s="508" t="s">
        <v>1358</v>
      </c>
      <c r="B1" s="499" t="s">
        <v>1528</v>
      </c>
      <c r="C1" s="500"/>
      <c r="D1" s="500"/>
      <c r="E1" s="500"/>
      <c r="F1" s="500"/>
      <c r="G1" s="500"/>
      <c r="H1" s="501"/>
      <c r="K1" s="248" t="s">
        <v>1359</v>
      </c>
    </row>
    <row r="2" spans="1:24" s="248" customFormat="1" ht="24.75" customHeight="1">
      <c r="A2" s="509"/>
      <c r="B2" s="502"/>
      <c r="C2" s="503"/>
      <c r="D2" s="503"/>
      <c r="E2" s="503"/>
      <c r="F2" s="503"/>
      <c r="G2" s="503"/>
      <c r="H2" s="504"/>
    </row>
    <row r="3" spans="1:24" s="248" customFormat="1" ht="24.75" customHeight="1">
      <c r="A3" s="510" t="s">
        <v>1360</v>
      </c>
      <c r="B3" s="505" t="s">
        <v>1532</v>
      </c>
      <c r="C3" s="506"/>
      <c r="D3" s="506"/>
      <c r="E3" s="506"/>
      <c r="F3" s="506"/>
      <c r="G3" s="506"/>
      <c r="H3" s="507"/>
    </row>
    <row r="4" spans="1:24" s="248" customFormat="1" ht="24.75" customHeight="1">
      <c r="A4" s="511"/>
      <c r="B4" s="502"/>
      <c r="C4" s="503"/>
      <c r="D4" s="503"/>
      <c r="E4" s="503"/>
      <c r="F4" s="503"/>
      <c r="G4" s="503"/>
      <c r="H4" s="504"/>
    </row>
    <row r="5" spans="1:24" ht="8.25" customHeight="1" thickBot="1">
      <c r="A5" s="266"/>
      <c r="B5" s="253"/>
      <c r="C5" s="253"/>
      <c r="D5" s="253"/>
      <c r="E5" s="253"/>
      <c r="F5" s="253"/>
      <c r="G5" s="253"/>
      <c r="H5" s="267"/>
    </row>
    <row r="6" spans="1:24" s="248" customFormat="1" ht="50.1" customHeight="1" thickTop="1" thickBot="1">
      <c r="A6" s="512" t="s">
        <v>1361</v>
      </c>
      <c r="B6" s="254" t="s">
        <v>1362</v>
      </c>
      <c r="C6" s="255" t="s">
        <v>1363</v>
      </c>
      <c r="D6" s="255" t="s">
        <v>1364</v>
      </c>
      <c r="E6" s="255" t="s">
        <v>1365</v>
      </c>
      <c r="F6" s="254" t="s">
        <v>1366</v>
      </c>
      <c r="G6" s="255" t="s">
        <v>1367</v>
      </c>
      <c r="H6" s="268" t="s">
        <v>1368</v>
      </c>
      <c r="K6" s="249"/>
      <c r="L6" s="249"/>
      <c r="M6" s="249"/>
      <c r="N6" s="249"/>
      <c r="O6" s="250"/>
      <c r="P6" s="250"/>
      <c r="Q6" s="249"/>
      <c r="R6" s="250"/>
      <c r="S6" s="250"/>
      <c r="T6" s="250"/>
      <c r="U6" s="250"/>
      <c r="V6" s="250"/>
      <c r="W6" s="251"/>
      <c r="X6" s="251"/>
    </row>
    <row r="7" spans="1:24" s="295" customFormat="1" ht="69.75" customHeight="1" thickTop="1">
      <c r="A7" s="513" t="s">
        <v>1402</v>
      </c>
      <c r="B7" s="291" t="s">
        <v>1411</v>
      </c>
      <c r="C7" s="280" t="s">
        <v>1397</v>
      </c>
      <c r="D7" s="304" t="s">
        <v>1369</v>
      </c>
      <c r="E7" s="280" t="s">
        <v>1370</v>
      </c>
      <c r="F7" s="280" t="s">
        <v>1371</v>
      </c>
      <c r="G7" s="278" t="s">
        <v>1481</v>
      </c>
      <c r="H7" s="287"/>
    </row>
    <row r="8" spans="1:24" s="295" customFormat="1" ht="69.75" customHeight="1">
      <c r="A8" s="513" t="s">
        <v>1399</v>
      </c>
      <c r="B8" s="280" t="s">
        <v>1412</v>
      </c>
      <c r="C8" s="280" t="s">
        <v>1375</v>
      </c>
      <c r="D8" s="304" t="s">
        <v>1372</v>
      </c>
      <c r="E8" s="280" t="s">
        <v>1373</v>
      </c>
      <c r="F8" s="280" t="s">
        <v>1374</v>
      </c>
      <c r="G8" s="278" t="s">
        <v>1356</v>
      </c>
      <c r="H8" s="287"/>
    </row>
    <row r="9" spans="1:24" s="311" customFormat="1" ht="13.5" customHeight="1">
      <c r="A9" s="514"/>
      <c r="B9" s="307"/>
      <c r="C9" s="307"/>
      <c r="D9" s="308"/>
      <c r="E9" s="307"/>
      <c r="F9" s="307"/>
      <c r="G9" s="309"/>
      <c r="H9" s="310"/>
    </row>
    <row r="10" spans="1:24" s="295" customFormat="1" ht="50.1" customHeight="1">
      <c r="A10" s="513" t="s">
        <v>1388</v>
      </c>
      <c r="B10" s="280" t="s">
        <v>1406</v>
      </c>
      <c r="C10" s="280" t="s">
        <v>1381</v>
      </c>
      <c r="D10" s="304" t="s">
        <v>1372</v>
      </c>
      <c r="E10" s="280" t="s">
        <v>1373</v>
      </c>
      <c r="F10" s="280" t="s">
        <v>1374</v>
      </c>
      <c r="G10" s="278" t="s">
        <v>1481</v>
      </c>
      <c r="H10" s="287"/>
    </row>
    <row r="11" spans="1:24" s="295" customFormat="1" ht="50.1" customHeight="1">
      <c r="A11" s="513" t="s">
        <v>1400</v>
      </c>
      <c r="B11" s="280" t="s">
        <v>1407</v>
      </c>
      <c r="C11" s="280" t="s">
        <v>1381</v>
      </c>
      <c r="D11" s="304" t="s">
        <v>1372</v>
      </c>
      <c r="E11" s="280" t="s">
        <v>1373</v>
      </c>
      <c r="F11" s="280" t="s">
        <v>1374</v>
      </c>
      <c r="G11" s="278" t="s">
        <v>1481</v>
      </c>
      <c r="H11" s="287"/>
    </row>
    <row r="12" spans="1:24" s="295" customFormat="1" ht="50.1" customHeight="1">
      <c r="A12" s="513" t="s">
        <v>1401</v>
      </c>
      <c r="B12" s="280" t="s">
        <v>1408</v>
      </c>
      <c r="C12" s="280" t="s">
        <v>1381</v>
      </c>
      <c r="D12" s="304" t="s">
        <v>1372</v>
      </c>
      <c r="E12" s="280" t="s">
        <v>1373</v>
      </c>
      <c r="F12" s="280" t="s">
        <v>1374</v>
      </c>
      <c r="G12" s="278" t="s">
        <v>1481</v>
      </c>
      <c r="H12" s="287"/>
    </row>
    <row r="13" spans="1:24" s="311" customFormat="1" ht="13.9" customHeight="1">
      <c r="A13" s="514"/>
      <c r="B13" s="307"/>
      <c r="C13" s="307"/>
      <c r="D13" s="308"/>
      <c r="E13" s="307"/>
      <c r="F13" s="307"/>
      <c r="G13" s="309"/>
      <c r="H13" s="310"/>
    </row>
    <row r="14" spans="1:24" s="295" customFormat="1" ht="50.1" customHeight="1">
      <c r="A14" s="513" t="s">
        <v>1389</v>
      </c>
      <c r="B14" s="280" t="s">
        <v>1403</v>
      </c>
      <c r="C14" s="280" t="s">
        <v>1381</v>
      </c>
      <c r="D14" s="304" t="s">
        <v>1372</v>
      </c>
      <c r="E14" s="280" t="s">
        <v>1373</v>
      </c>
      <c r="F14" s="280" t="s">
        <v>1374</v>
      </c>
      <c r="G14" s="278" t="s">
        <v>1481</v>
      </c>
      <c r="H14" s="287"/>
    </row>
    <row r="15" spans="1:24" s="295" customFormat="1" ht="50.1" customHeight="1">
      <c r="A15" s="513" t="s">
        <v>1409</v>
      </c>
      <c r="B15" s="280" t="s">
        <v>1404</v>
      </c>
      <c r="C15" s="280" t="s">
        <v>1381</v>
      </c>
      <c r="D15" s="304" t="s">
        <v>1372</v>
      </c>
      <c r="E15" s="280" t="s">
        <v>1373</v>
      </c>
      <c r="F15" s="280" t="s">
        <v>1374</v>
      </c>
      <c r="G15" s="278" t="s">
        <v>1481</v>
      </c>
      <c r="H15" s="287"/>
    </row>
    <row r="16" spans="1:24" s="295" customFormat="1" ht="50.1" customHeight="1">
      <c r="A16" s="513" t="s">
        <v>1410</v>
      </c>
      <c r="B16" s="280" t="s">
        <v>1405</v>
      </c>
      <c r="C16" s="280" t="s">
        <v>1381</v>
      </c>
      <c r="D16" s="304" t="s">
        <v>1372</v>
      </c>
      <c r="E16" s="280" t="s">
        <v>1373</v>
      </c>
      <c r="F16" s="280" t="s">
        <v>1374</v>
      </c>
      <c r="G16" s="278" t="s">
        <v>1481</v>
      </c>
      <c r="H16" s="287"/>
    </row>
    <row r="17" spans="1:8" s="295" customFormat="1" ht="50.1" customHeight="1">
      <c r="A17" s="513" t="s">
        <v>1413</v>
      </c>
      <c r="B17" s="280" t="s">
        <v>1398</v>
      </c>
      <c r="C17" s="280" t="s">
        <v>1381</v>
      </c>
      <c r="D17" s="304" t="s">
        <v>1372</v>
      </c>
      <c r="E17" s="280" t="s">
        <v>1373</v>
      </c>
      <c r="F17" s="280" t="s">
        <v>1371</v>
      </c>
      <c r="G17" s="278" t="s">
        <v>1481</v>
      </c>
      <c r="H17" s="287"/>
    </row>
    <row r="18" spans="1:8" s="311" customFormat="1" ht="13.9" customHeight="1">
      <c r="A18" s="514"/>
      <c r="B18" s="307"/>
      <c r="C18" s="307"/>
      <c r="D18" s="308"/>
      <c r="E18" s="307"/>
      <c r="F18" s="307"/>
      <c r="G18" s="309"/>
      <c r="H18" s="310"/>
    </row>
    <row r="19" spans="1:8" ht="50.1" customHeight="1">
      <c r="A19" s="513" t="s">
        <v>1417</v>
      </c>
      <c r="B19" s="280" t="s">
        <v>1461</v>
      </c>
      <c r="C19" s="280" t="s">
        <v>1414</v>
      </c>
      <c r="D19" s="304" t="s">
        <v>1376</v>
      </c>
      <c r="E19" s="280" t="s">
        <v>1373</v>
      </c>
      <c r="F19" s="280" t="s">
        <v>1374</v>
      </c>
      <c r="G19" s="278" t="s">
        <v>1481</v>
      </c>
      <c r="H19" s="287"/>
    </row>
    <row r="20" spans="1:8" ht="51" customHeight="1">
      <c r="A20" s="513" t="s">
        <v>1419</v>
      </c>
      <c r="B20" s="280" t="s">
        <v>1463</v>
      </c>
      <c r="C20" s="280" t="s">
        <v>1414</v>
      </c>
      <c r="D20" s="304" t="s">
        <v>1372</v>
      </c>
      <c r="E20" s="280" t="s">
        <v>1373</v>
      </c>
      <c r="F20" s="280" t="s">
        <v>1374</v>
      </c>
      <c r="G20" s="278" t="s">
        <v>1481</v>
      </c>
      <c r="H20" s="287"/>
    </row>
    <row r="21" spans="1:8" ht="51" customHeight="1">
      <c r="A21" s="513" t="s">
        <v>1462</v>
      </c>
      <c r="B21" s="280" t="s">
        <v>1464</v>
      </c>
      <c r="C21" s="280" t="s">
        <v>1414</v>
      </c>
      <c r="D21" s="304" t="s">
        <v>1372</v>
      </c>
      <c r="E21" s="280" t="s">
        <v>1373</v>
      </c>
      <c r="F21" s="280" t="s">
        <v>1374</v>
      </c>
      <c r="G21" s="278" t="s">
        <v>1481</v>
      </c>
      <c r="H21" s="287"/>
    </row>
    <row r="22" spans="1:8" s="311" customFormat="1" ht="13.9" customHeight="1">
      <c r="A22" s="514"/>
      <c r="B22" s="307"/>
      <c r="C22" s="307"/>
      <c r="D22" s="308"/>
      <c r="E22" s="307"/>
      <c r="F22" s="307"/>
      <c r="G22" s="309"/>
      <c r="H22" s="310"/>
    </row>
    <row r="23" spans="1:8" ht="49.5" customHeight="1">
      <c r="A23" s="513" t="s">
        <v>1425</v>
      </c>
      <c r="B23" s="280" t="s">
        <v>1461</v>
      </c>
      <c r="C23" s="280" t="s">
        <v>1415</v>
      </c>
      <c r="D23" s="304" t="s">
        <v>1376</v>
      </c>
      <c r="E23" s="280" t="s">
        <v>1373</v>
      </c>
      <c r="F23" s="280" t="s">
        <v>1374</v>
      </c>
      <c r="G23" s="278" t="s">
        <v>1481</v>
      </c>
      <c r="H23" s="287"/>
    </row>
    <row r="24" spans="1:8" ht="49.5" customHeight="1">
      <c r="A24" s="513" t="s">
        <v>1427</v>
      </c>
      <c r="B24" s="280" t="s">
        <v>1463</v>
      </c>
      <c r="C24" s="280" t="s">
        <v>1415</v>
      </c>
      <c r="D24" s="304" t="s">
        <v>1372</v>
      </c>
      <c r="E24" s="280" t="s">
        <v>1373</v>
      </c>
      <c r="F24" s="280" t="s">
        <v>1374</v>
      </c>
      <c r="G24" s="278" t="s">
        <v>1481</v>
      </c>
      <c r="H24" s="287"/>
    </row>
    <row r="25" spans="1:8" ht="54" customHeight="1">
      <c r="A25" s="513" t="s">
        <v>1465</v>
      </c>
      <c r="B25" s="280" t="s">
        <v>1464</v>
      </c>
      <c r="C25" s="280" t="s">
        <v>1415</v>
      </c>
      <c r="D25" s="304" t="s">
        <v>1372</v>
      </c>
      <c r="E25" s="280" t="s">
        <v>1373</v>
      </c>
      <c r="F25" s="280" t="s">
        <v>1374</v>
      </c>
      <c r="G25" s="278" t="s">
        <v>1481</v>
      </c>
      <c r="H25" s="287"/>
    </row>
    <row r="26" spans="1:8" s="311" customFormat="1" ht="13.9" customHeight="1">
      <c r="A26" s="514"/>
      <c r="B26" s="307"/>
      <c r="C26" s="307"/>
      <c r="D26" s="308"/>
      <c r="E26" s="307"/>
      <c r="F26" s="307"/>
      <c r="G26" s="309"/>
      <c r="H26" s="310"/>
    </row>
    <row r="27" spans="1:8" ht="50.1" customHeight="1">
      <c r="A27" s="513" t="s">
        <v>1393</v>
      </c>
      <c r="B27" s="280" t="s">
        <v>1416</v>
      </c>
      <c r="C27" s="280" t="s">
        <v>1377</v>
      </c>
      <c r="D27" s="279" t="s">
        <v>1376</v>
      </c>
      <c r="E27" s="281" t="s">
        <v>1373</v>
      </c>
      <c r="F27" s="281" t="s">
        <v>1374</v>
      </c>
      <c r="G27" s="278" t="s">
        <v>1481</v>
      </c>
      <c r="H27" s="287" t="s">
        <v>1356</v>
      </c>
    </row>
    <row r="28" spans="1:8" ht="50.1" customHeight="1">
      <c r="A28" s="513" t="s">
        <v>1417</v>
      </c>
      <c r="B28" s="280" t="s">
        <v>1418</v>
      </c>
      <c r="C28" s="280" t="s">
        <v>1377</v>
      </c>
      <c r="D28" s="279" t="s">
        <v>1372</v>
      </c>
      <c r="E28" s="281" t="s">
        <v>1373</v>
      </c>
      <c r="F28" s="281" t="s">
        <v>1374</v>
      </c>
      <c r="G28" s="278" t="s">
        <v>1481</v>
      </c>
      <c r="H28" s="287" t="s">
        <v>1356</v>
      </c>
    </row>
    <row r="29" spans="1:8" ht="50.1" customHeight="1">
      <c r="A29" s="513" t="s">
        <v>1419</v>
      </c>
      <c r="B29" s="280" t="s">
        <v>1420</v>
      </c>
      <c r="C29" s="280" t="s">
        <v>1377</v>
      </c>
      <c r="D29" s="279" t="s">
        <v>1372</v>
      </c>
      <c r="E29" s="281" t="s">
        <v>1373</v>
      </c>
      <c r="F29" s="281" t="s">
        <v>1374</v>
      </c>
      <c r="G29" s="278" t="s">
        <v>1481</v>
      </c>
      <c r="H29" s="287" t="s">
        <v>1356</v>
      </c>
    </row>
    <row r="30" spans="1:8" ht="50.1" customHeight="1">
      <c r="A30" s="513" t="s">
        <v>1421</v>
      </c>
      <c r="B30" s="280" t="s">
        <v>1422</v>
      </c>
      <c r="C30" s="280" t="s">
        <v>1379</v>
      </c>
      <c r="D30" s="279" t="s">
        <v>1372</v>
      </c>
      <c r="E30" s="281" t="s">
        <v>1373</v>
      </c>
      <c r="F30" s="281" t="s">
        <v>1374</v>
      </c>
      <c r="G30" s="278" t="s">
        <v>1481</v>
      </c>
      <c r="H30" s="287" t="s">
        <v>1356</v>
      </c>
    </row>
    <row r="31" spans="1:8" ht="49.5" customHeight="1">
      <c r="A31" s="513" t="s">
        <v>1399</v>
      </c>
      <c r="B31" s="280" t="s">
        <v>1423</v>
      </c>
      <c r="C31" s="280" t="s">
        <v>1375</v>
      </c>
      <c r="D31" s="279" t="s">
        <v>1372</v>
      </c>
      <c r="E31" s="281" t="s">
        <v>1373</v>
      </c>
      <c r="F31" s="281" t="s">
        <v>1374</v>
      </c>
      <c r="G31" s="278" t="s">
        <v>1481</v>
      </c>
      <c r="H31" s="287" t="s">
        <v>1356</v>
      </c>
    </row>
    <row r="32" spans="1:8" s="311" customFormat="1" ht="13.9" customHeight="1">
      <c r="A32" s="514"/>
      <c r="B32" s="307"/>
      <c r="C32" s="307"/>
      <c r="D32" s="308"/>
      <c r="E32" s="307"/>
      <c r="F32" s="307"/>
      <c r="G32" s="309"/>
      <c r="H32" s="310"/>
    </row>
    <row r="33" spans="1:8" ht="50.1" customHeight="1">
      <c r="A33" s="513" t="s">
        <v>1394</v>
      </c>
      <c r="B33" s="280" t="s">
        <v>1424</v>
      </c>
      <c r="C33" s="280" t="s">
        <v>1377</v>
      </c>
      <c r="D33" s="279" t="s">
        <v>1376</v>
      </c>
      <c r="E33" s="281" t="s">
        <v>1373</v>
      </c>
      <c r="F33" s="281" t="s">
        <v>1374</v>
      </c>
      <c r="G33" s="278" t="s">
        <v>1481</v>
      </c>
      <c r="H33" s="287" t="s">
        <v>1356</v>
      </c>
    </row>
    <row r="34" spans="1:8" ht="50.1" customHeight="1">
      <c r="A34" s="513" t="s">
        <v>1425</v>
      </c>
      <c r="B34" s="280" t="s">
        <v>1426</v>
      </c>
      <c r="C34" s="280" t="s">
        <v>1377</v>
      </c>
      <c r="D34" s="279" t="s">
        <v>1372</v>
      </c>
      <c r="E34" s="281" t="s">
        <v>1373</v>
      </c>
      <c r="F34" s="281" t="s">
        <v>1374</v>
      </c>
      <c r="G34" s="278" t="s">
        <v>1481</v>
      </c>
      <c r="H34" s="287" t="s">
        <v>1356</v>
      </c>
    </row>
    <row r="35" spans="1:8" ht="50.1" customHeight="1">
      <c r="A35" s="513" t="s">
        <v>1427</v>
      </c>
      <c r="B35" s="280" t="s">
        <v>1428</v>
      </c>
      <c r="C35" s="280" t="s">
        <v>1377</v>
      </c>
      <c r="D35" s="279" t="s">
        <v>1372</v>
      </c>
      <c r="E35" s="281" t="s">
        <v>1373</v>
      </c>
      <c r="F35" s="281" t="s">
        <v>1374</v>
      </c>
      <c r="G35" s="278" t="s">
        <v>1481</v>
      </c>
      <c r="H35" s="287" t="s">
        <v>1356</v>
      </c>
    </row>
    <row r="36" spans="1:8" ht="50.1" customHeight="1">
      <c r="A36" s="513" t="s">
        <v>1429</v>
      </c>
      <c r="B36" s="280" t="s">
        <v>1430</v>
      </c>
      <c r="C36" s="280" t="s">
        <v>1379</v>
      </c>
      <c r="D36" s="279" t="s">
        <v>1372</v>
      </c>
      <c r="E36" s="281" t="s">
        <v>1373</v>
      </c>
      <c r="F36" s="281" t="s">
        <v>1374</v>
      </c>
      <c r="G36" s="278" t="s">
        <v>1481</v>
      </c>
      <c r="H36" s="287" t="s">
        <v>1356</v>
      </c>
    </row>
    <row r="37" spans="1:8" ht="50.1" customHeight="1" thickBot="1">
      <c r="A37" s="292" t="s">
        <v>1431</v>
      </c>
      <c r="B37" s="288" t="s">
        <v>1432</v>
      </c>
      <c r="C37" s="288" t="s">
        <v>1375</v>
      </c>
      <c r="D37" s="289" t="s">
        <v>1372</v>
      </c>
      <c r="E37" s="290" t="s">
        <v>1373</v>
      </c>
      <c r="F37" s="290" t="s">
        <v>1374</v>
      </c>
      <c r="G37" s="293" t="s">
        <v>1481</v>
      </c>
      <c r="H37" s="294" t="s">
        <v>1356</v>
      </c>
    </row>
    <row r="38" spans="1:8" ht="13.5" thickTop="1"/>
  </sheetData>
  <mergeCells count="4">
    <mergeCell ref="B1:H2"/>
    <mergeCell ref="B3:H4"/>
    <mergeCell ref="A1:A2"/>
    <mergeCell ref="A3:A4"/>
  </mergeCells>
  <printOptions horizontalCentered="1"/>
  <pageMargins left="0.59055118110236227" right="0.59055118110236227" top="0.78740157480314965" bottom="0.78740157480314965" header="0" footer="0.59055118110236227"/>
  <pageSetup scale="51" fitToHeight="0" orientation="landscape" r:id="rId1"/>
  <headerFooter alignWithMargins="0">
    <oddFooter xml:space="preserve">&amp;R&amp;"Arial,Negrita"&amp;14PÁGINA : &amp;P DE  &amp;N&amp;"Arial,Normal"&amp;10 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FE841-A7E4-4FC9-B783-56CF187B80D1}">
  <sheetPr>
    <pageSetUpPr fitToPage="1"/>
  </sheetPr>
  <dimension ref="A1:X30"/>
  <sheetViews>
    <sheetView showGridLines="0" view="pageBreakPreview" zoomScale="55" zoomScaleNormal="50" zoomScaleSheetLayoutView="55" workbookViewId="0">
      <selection activeCell="B17" sqref="B17"/>
    </sheetView>
  </sheetViews>
  <sheetFormatPr baseColWidth="10" defaultColWidth="11.42578125" defaultRowHeight="12.75"/>
  <cols>
    <col min="1" max="1" width="30.28515625" style="247" customWidth="1"/>
    <col min="2" max="2" width="47.7109375" style="247" customWidth="1"/>
    <col min="3" max="3" width="40.28515625" style="247" customWidth="1"/>
    <col min="4" max="4" width="12.7109375" style="247" customWidth="1"/>
    <col min="5" max="5" width="20.5703125" style="247" customWidth="1"/>
    <col min="6" max="6" width="26.42578125" style="247" customWidth="1"/>
    <col min="7" max="7" width="29.85546875" style="247" customWidth="1"/>
    <col min="8" max="8" width="34.28515625" style="252" customWidth="1"/>
    <col min="9" max="9" width="7" style="247" customWidth="1"/>
    <col min="10" max="255" width="11.42578125" style="247"/>
    <col min="256" max="256" width="7.7109375" style="247" customWidth="1"/>
    <col min="257" max="257" width="20.42578125" style="247" customWidth="1"/>
    <col min="258" max="258" width="72" style="247" customWidth="1"/>
    <col min="259" max="259" width="14.85546875" style="247" customWidth="1"/>
    <col min="260" max="260" width="18.28515625" style="247" customWidth="1"/>
    <col min="261" max="261" width="18.140625" style="247" customWidth="1"/>
    <col min="262" max="263" width="20.5703125" style="247" customWidth="1"/>
    <col min="264" max="264" width="27" style="247" customWidth="1"/>
    <col min="265" max="265" width="7" style="247" customWidth="1"/>
    <col min="266" max="511" width="11.42578125" style="247"/>
    <col min="512" max="512" width="7.7109375" style="247" customWidth="1"/>
    <col min="513" max="513" width="20.42578125" style="247" customWidth="1"/>
    <col min="514" max="514" width="72" style="247" customWidth="1"/>
    <col min="515" max="515" width="14.85546875" style="247" customWidth="1"/>
    <col min="516" max="516" width="18.28515625" style="247" customWidth="1"/>
    <col min="517" max="517" width="18.140625" style="247" customWidth="1"/>
    <col min="518" max="519" width="20.5703125" style="247" customWidth="1"/>
    <col min="520" max="520" width="27" style="247" customWidth="1"/>
    <col min="521" max="521" width="7" style="247" customWidth="1"/>
    <col min="522" max="767" width="11.42578125" style="247"/>
    <col min="768" max="768" width="7.7109375" style="247" customWidth="1"/>
    <col min="769" max="769" width="20.42578125" style="247" customWidth="1"/>
    <col min="770" max="770" width="72" style="247" customWidth="1"/>
    <col min="771" max="771" width="14.85546875" style="247" customWidth="1"/>
    <col min="772" max="772" width="18.28515625" style="247" customWidth="1"/>
    <col min="773" max="773" width="18.140625" style="247" customWidth="1"/>
    <col min="774" max="775" width="20.5703125" style="247" customWidth="1"/>
    <col min="776" max="776" width="27" style="247" customWidth="1"/>
    <col min="777" max="777" width="7" style="247" customWidth="1"/>
    <col min="778" max="1023" width="11.42578125" style="247"/>
    <col min="1024" max="1024" width="7.7109375" style="247" customWidth="1"/>
    <col min="1025" max="1025" width="20.42578125" style="247" customWidth="1"/>
    <col min="1026" max="1026" width="72" style="247" customWidth="1"/>
    <col min="1027" max="1027" width="14.85546875" style="247" customWidth="1"/>
    <col min="1028" max="1028" width="18.28515625" style="247" customWidth="1"/>
    <col min="1029" max="1029" width="18.140625" style="247" customWidth="1"/>
    <col min="1030" max="1031" width="20.5703125" style="247" customWidth="1"/>
    <col min="1032" max="1032" width="27" style="247" customWidth="1"/>
    <col min="1033" max="1033" width="7" style="247" customWidth="1"/>
    <col min="1034" max="1279" width="11.42578125" style="247"/>
    <col min="1280" max="1280" width="7.7109375" style="247" customWidth="1"/>
    <col min="1281" max="1281" width="20.42578125" style="247" customWidth="1"/>
    <col min="1282" max="1282" width="72" style="247" customWidth="1"/>
    <col min="1283" max="1283" width="14.85546875" style="247" customWidth="1"/>
    <col min="1284" max="1284" width="18.28515625" style="247" customWidth="1"/>
    <col min="1285" max="1285" width="18.140625" style="247" customWidth="1"/>
    <col min="1286" max="1287" width="20.5703125" style="247" customWidth="1"/>
    <col min="1288" max="1288" width="27" style="247" customWidth="1"/>
    <col min="1289" max="1289" width="7" style="247" customWidth="1"/>
    <col min="1290" max="1535" width="11.42578125" style="247"/>
    <col min="1536" max="1536" width="7.7109375" style="247" customWidth="1"/>
    <col min="1537" max="1537" width="20.42578125" style="247" customWidth="1"/>
    <col min="1538" max="1538" width="72" style="247" customWidth="1"/>
    <col min="1539" max="1539" width="14.85546875" style="247" customWidth="1"/>
    <col min="1540" max="1540" width="18.28515625" style="247" customWidth="1"/>
    <col min="1541" max="1541" width="18.140625" style="247" customWidth="1"/>
    <col min="1542" max="1543" width="20.5703125" style="247" customWidth="1"/>
    <col min="1544" max="1544" width="27" style="247" customWidth="1"/>
    <col min="1545" max="1545" width="7" style="247" customWidth="1"/>
    <col min="1546" max="1791" width="11.42578125" style="247"/>
    <col min="1792" max="1792" width="7.7109375" style="247" customWidth="1"/>
    <col min="1793" max="1793" width="20.42578125" style="247" customWidth="1"/>
    <col min="1794" max="1794" width="72" style="247" customWidth="1"/>
    <col min="1795" max="1795" width="14.85546875" style="247" customWidth="1"/>
    <col min="1796" max="1796" width="18.28515625" style="247" customWidth="1"/>
    <col min="1797" max="1797" width="18.140625" style="247" customWidth="1"/>
    <col min="1798" max="1799" width="20.5703125" style="247" customWidth="1"/>
    <col min="1800" max="1800" width="27" style="247" customWidth="1"/>
    <col min="1801" max="1801" width="7" style="247" customWidth="1"/>
    <col min="1802" max="2047" width="11.42578125" style="247"/>
    <col min="2048" max="2048" width="7.7109375" style="247" customWidth="1"/>
    <col min="2049" max="2049" width="20.42578125" style="247" customWidth="1"/>
    <col min="2050" max="2050" width="72" style="247" customWidth="1"/>
    <col min="2051" max="2051" width="14.85546875" style="247" customWidth="1"/>
    <col min="2052" max="2052" width="18.28515625" style="247" customWidth="1"/>
    <col min="2053" max="2053" width="18.140625" style="247" customWidth="1"/>
    <col min="2054" max="2055" width="20.5703125" style="247" customWidth="1"/>
    <col min="2056" max="2056" width="27" style="247" customWidth="1"/>
    <col min="2057" max="2057" width="7" style="247" customWidth="1"/>
    <col min="2058" max="2303" width="11.42578125" style="247"/>
    <col min="2304" max="2304" width="7.7109375" style="247" customWidth="1"/>
    <col min="2305" max="2305" width="20.42578125" style="247" customWidth="1"/>
    <col min="2306" max="2306" width="72" style="247" customWidth="1"/>
    <col min="2307" max="2307" width="14.85546875" style="247" customWidth="1"/>
    <col min="2308" max="2308" width="18.28515625" style="247" customWidth="1"/>
    <col min="2309" max="2309" width="18.140625" style="247" customWidth="1"/>
    <col min="2310" max="2311" width="20.5703125" style="247" customWidth="1"/>
    <col min="2312" max="2312" width="27" style="247" customWidth="1"/>
    <col min="2313" max="2313" width="7" style="247" customWidth="1"/>
    <col min="2314" max="2559" width="11.42578125" style="247"/>
    <col min="2560" max="2560" width="7.7109375" style="247" customWidth="1"/>
    <col min="2561" max="2561" width="20.42578125" style="247" customWidth="1"/>
    <col min="2562" max="2562" width="72" style="247" customWidth="1"/>
    <col min="2563" max="2563" width="14.85546875" style="247" customWidth="1"/>
    <col min="2564" max="2564" width="18.28515625" style="247" customWidth="1"/>
    <col min="2565" max="2565" width="18.140625" style="247" customWidth="1"/>
    <col min="2566" max="2567" width="20.5703125" style="247" customWidth="1"/>
    <col min="2568" max="2568" width="27" style="247" customWidth="1"/>
    <col min="2569" max="2569" width="7" style="247" customWidth="1"/>
    <col min="2570" max="2815" width="11.42578125" style="247"/>
    <col min="2816" max="2816" width="7.7109375" style="247" customWidth="1"/>
    <col min="2817" max="2817" width="20.42578125" style="247" customWidth="1"/>
    <col min="2818" max="2818" width="72" style="247" customWidth="1"/>
    <col min="2819" max="2819" width="14.85546875" style="247" customWidth="1"/>
    <col min="2820" max="2820" width="18.28515625" style="247" customWidth="1"/>
    <col min="2821" max="2821" width="18.140625" style="247" customWidth="1"/>
    <col min="2822" max="2823" width="20.5703125" style="247" customWidth="1"/>
    <col min="2824" max="2824" width="27" style="247" customWidth="1"/>
    <col min="2825" max="2825" width="7" style="247" customWidth="1"/>
    <col min="2826" max="3071" width="11.42578125" style="247"/>
    <col min="3072" max="3072" width="7.7109375" style="247" customWidth="1"/>
    <col min="3073" max="3073" width="20.42578125" style="247" customWidth="1"/>
    <col min="3074" max="3074" width="72" style="247" customWidth="1"/>
    <col min="3075" max="3075" width="14.85546875" style="247" customWidth="1"/>
    <col min="3076" max="3076" width="18.28515625" style="247" customWidth="1"/>
    <col min="3077" max="3077" width="18.140625" style="247" customWidth="1"/>
    <col min="3078" max="3079" width="20.5703125" style="247" customWidth="1"/>
    <col min="3080" max="3080" width="27" style="247" customWidth="1"/>
    <col min="3081" max="3081" width="7" style="247" customWidth="1"/>
    <col min="3082" max="3327" width="11.42578125" style="247"/>
    <col min="3328" max="3328" width="7.7109375" style="247" customWidth="1"/>
    <col min="3329" max="3329" width="20.42578125" style="247" customWidth="1"/>
    <col min="3330" max="3330" width="72" style="247" customWidth="1"/>
    <col min="3331" max="3331" width="14.85546875" style="247" customWidth="1"/>
    <col min="3332" max="3332" width="18.28515625" style="247" customWidth="1"/>
    <col min="3333" max="3333" width="18.140625" style="247" customWidth="1"/>
    <col min="3334" max="3335" width="20.5703125" style="247" customWidth="1"/>
    <col min="3336" max="3336" width="27" style="247" customWidth="1"/>
    <col min="3337" max="3337" width="7" style="247" customWidth="1"/>
    <col min="3338" max="3583" width="11.42578125" style="247"/>
    <col min="3584" max="3584" width="7.7109375" style="247" customWidth="1"/>
    <col min="3585" max="3585" width="20.42578125" style="247" customWidth="1"/>
    <col min="3586" max="3586" width="72" style="247" customWidth="1"/>
    <col min="3587" max="3587" width="14.85546875" style="247" customWidth="1"/>
    <col min="3588" max="3588" width="18.28515625" style="247" customWidth="1"/>
    <col min="3589" max="3589" width="18.140625" style="247" customWidth="1"/>
    <col min="3590" max="3591" width="20.5703125" style="247" customWidth="1"/>
    <col min="3592" max="3592" width="27" style="247" customWidth="1"/>
    <col min="3593" max="3593" width="7" style="247" customWidth="1"/>
    <col min="3594" max="3839" width="11.42578125" style="247"/>
    <col min="3840" max="3840" width="7.7109375" style="247" customWidth="1"/>
    <col min="3841" max="3841" width="20.42578125" style="247" customWidth="1"/>
    <col min="3842" max="3842" width="72" style="247" customWidth="1"/>
    <col min="3843" max="3843" width="14.85546875" style="247" customWidth="1"/>
    <col min="3844" max="3844" width="18.28515625" style="247" customWidth="1"/>
    <col min="3845" max="3845" width="18.140625" style="247" customWidth="1"/>
    <col min="3846" max="3847" width="20.5703125" style="247" customWidth="1"/>
    <col min="3848" max="3848" width="27" style="247" customWidth="1"/>
    <col min="3849" max="3849" width="7" style="247" customWidth="1"/>
    <col min="3850" max="4095" width="11.42578125" style="247"/>
    <col min="4096" max="4096" width="7.7109375" style="247" customWidth="1"/>
    <col min="4097" max="4097" width="20.42578125" style="247" customWidth="1"/>
    <col min="4098" max="4098" width="72" style="247" customWidth="1"/>
    <col min="4099" max="4099" width="14.85546875" style="247" customWidth="1"/>
    <col min="4100" max="4100" width="18.28515625" style="247" customWidth="1"/>
    <col min="4101" max="4101" width="18.140625" style="247" customWidth="1"/>
    <col min="4102" max="4103" width="20.5703125" style="247" customWidth="1"/>
    <col min="4104" max="4104" width="27" style="247" customWidth="1"/>
    <col min="4105" max="4105" width="7" style="247" customWidth="1"/>
    <col min="4106" max="4351" width="11.42578125" style="247"/>
    <col min="4352" max="4352" width="7.7109375" style="247" customWidth="1"/>
    <col min="4353" max="4353" width="20.42578125" style="247" customWidth="1"/>
    <col min="4354" max="4354" width="72" style="247" customWidth="1"/>
    <col min="4355" max="4355" width="14.85546875" style="247" customWidth="1"/>
    <col min="4356" max="4356" width="18.28515625" style="247" customWidth="1"/>
    <col min="4357" max="4357" width="18.140625" style="247" customWidth="1"/>
    <col min="4358" max="4359" width="20.5703125" style="247" customWidth="1"/>
    <col min="4360" max="4360" width="27" style="247" customWidth="1"/>
    <col min="4361" max="4361" width="7" style="247" customWidth="1"/>
    <col min="4362" max="4607" width="11.42578125" style="247"/>
    <col min="4608" max="4608" width="7.7109375" style="247" customWidth="1"/>
    <col min="4609" max="4609" width="20.42578125" style="247" customWidth="1"/>
    <col min="4610" max="4610" width="72" style="247" customWidth="1"/>
    <col min="4611" max="4611" width="14.85546875" style="247" customWidth="1"/>
    <col min="4612" max="4612" width="18.28515625" style="247" customWidth="1"/>
    <col min="4613" max="4613" width="18.140625" style="247" customWidth="1"/>
    <col min="4614" max="4615" width="20.5703125" style="247" customWidth="1"/>
    <col min="4616" max="4616" width="27" style="247" customWidth="1"/>
    <col min="4617" max="4617" width="7" style="247" customWidth="1"/>
    <col min="4618" max="4863" width="11.42578125" style="247"/>
    <col min="4864" max="4864" width="7.7109375" style="247" customWidth="1"/>
    <col min="4865" max="4865" width="20.42578125" style="247" customWidth="1"/>
    <col min="4866" max="4866" width="72" style="247" customWidth="1"/>
    <col min="4867" max="4867" width="14.85546875" style="247" customWidth="1"/>
    <col min="4868" max="4868" width="18.28515625" style="247" customWidth="1"/>
    <col min="4869" max="4869" width="18.140625" style="247" customWidth="1"/>
    <col min="4870" max="4871" width="20.5703125" style="247" customWidth="1"/>
    <col min="4872" max="4872" width="27" style="247" customWidth="1"/>
    <col min="4873" max="4873" width="7" style="247" customWidth="1"/>
    <col min="4874" max="5119" width="11.42578125" style="247"/>
    <col min="5120" max="5120" width="7.7109375" style="247" customWidth="1"/>
    <col min="5121" max="5121" width="20.42578125" style="247" customWidth="1"/>
    <col min="5122" max="5122" width="72" style="247" customWidth="1"/>
    <col min="5123" max="5123" width="14.85546875" style="247" customWidth="1"/>
    <col min="5124" max="5124" width="18.28515625" style="247" customWidth="1"/>
    <col min="5125" max="5125" width="18.140625" style="247" customWidth="1"/>
    <col min="5126" max="5127" width="20.5703125" style="247" customWidth="1"/>
    <col min="5128" max="5128" width="27" style="247" customWidth="1"/>
    <col min="5129" max="5129" width="7" style="247" customWidth="1"/>
    <col min="5130" max="5375" width="11.42578125" style="247"/>
    <col min="5376" max="5376" width="7.7109375" style="247" customWidth="1"/>
    <col min="5377" max="5377" width="20.42578125" style="247" customWidth="1"/>
    <col min="5378" max="5378" width="72" style="247" customWidth="1"/>
    <col min="5379" max="5379" width="14.85546875" style="247" customWidth="1"/>
    <col min="5380" max="5380" width="18.28515625" style="247" customWidth="1"/>
    <col min="5381" max="5381" width="18.140625" style="247" customWidth="1"/>
    <col min="5382" max="5383" width="20.5703125" style="247" customWidth="1"/>
    <col min="5384" max="5384" width="27" style="247" customWidth="1"/>
    <col min="5385" max="5385" width="7" style="247" customWidth="1"/>
    <col min="5386" max="5631" width="11.42578125" style="247"/>
    <col min="5632" max="5632" width="7.7109375" style="247" customWidth="1"/>
    <col min="5633" max="5633" width="20.42578125" style="247" customWidth="1"/>
    <col min="5634" max="5634" width="72" style="247" customWidth="1"/>
    <col min="5635" max="5635" width="14.85546875" style="247" customWidth="1"/>
    <col min="5636" max="5636" width="18.28515625" style="247" customWidth="1"/>
    <col min="5637" max="5637" width="18.140625" style="247" customWidth="1"/>
    <col min="5638" max="5639" width="20.5703125" style="247" customWidth="1"/>
    <col min="5640" max="5640" width="27" style="247" customWidth="1"/>
    <col min="5641" max="5641" width="7" style="247" customWidth="1"/>
    <col min="5642" max="5887" width="11.42578125" style="247"/>
    <col min="5888" max="5888" width="7.7109375" style="247" customWidth="1"/>
    <col min="5889" max="5889" width="20.42578125" style="247" customWidth="1"/>
    <col min="5890" max="5890" width="72" style="247" customWidth="1"/>
    <col min="5891" max="5891" width="14.85546875" style="247" customWidth="1"/>
    <col min="5892" max="5892" width="18.28515625" style="247" customWidth="1"/>
    <col min="5893" max="5893" width="18.140625" style="247" customWidth="1"/>
    <col min="5894" max="5895" width="20.5703125" style="247" customWidth="1"/>
    <col min="5896" max="5896" width="27" style="247" customWidth="1"/>
    <col min="5897" max="5897" width="7" style="247" customWidth="1"/>
    <col min="5898" max="6143" width="11.42578125" style="247"/>
    <col min="6144" max="6144" width="7.7109375" style="247" customWidth="1"/>
    <col min="6145" max="6145" width="20.42578125" style="247" customWidth="1"/>
    <col min="6146" max="6146" width="72" style="247" customWidth="1"/>
    <col min="6147" max="6147" width="14.85546875" style="247" customWidth="1"/>
    <col min="6148" max="6148" width="18.28515625" style="247" customWidth="1"/>
    <col min="6149" max="6149" width="18.140625" style="247" customWidth="1"/>
    <col min="6150" max="6151" width="20.5703125" style="247" customWidth="1"/>
    <col min="6152" max="6152" width="27" style="247" customWidth="1"/>
    <col min="6153" max="6153" width="7" style="247" customWidth="1"/>
    <col min="6154" max="6399" width="11.42578125" style="247"/>
    <col min="6400" max="6400" width="7.7109375" style="247" customWidth="1"/>
    <col min="6401" max="6401" width="20.42578125" style="247" customWidth="1"/>
    <col min="6402" max="6402" width="72" style="247" customWidth="1"/>
    <col min="6403" max="6403" width="14.85546875" style="247" customWidth="1"/>
    <col min="6404" max="6404" width="18.28515625" style="247" customWidth="1"/>
    <col min="6405" max="6405" width="18.140625" style="247" customWidth="1"/>
    <col min="6406" max="6407" width="20.5703125" style="247" customWidth="1"/>
    <col min="6408" max="6408" width="27" style="247" customWidth="1"/>
    <col min="6409" max="6409" width="7" style="247" customWidth="1"/>
    <col min="6410" max="6655" width="11.42578125" style="247"/>
    <col min="6656" max="6656" width="7.7109375" style="247" customWidth="1"/>
    <col min="6657" max="6657" width="20.42578125" style="247" customWidth="1"/>
    <col min="6658" max="6658" width="72" style="247" customWidth="1"/>
    <col min="6659" max="6659" width="14.85546875" style="247" customWidth="1"/>
    <col min="6660" max="6660" width="18.28515625" style="247" customWidth="1"/>
    <col min="6661" max="6661" width="18.140625" style="247" customWidth="1"/>
    <col min="6662" max="6663" width="20.5703125" style="247" customWidth="1"/>
    <col min="6664" max="6664" width="27" style="247" customWidth="1"/>
    <col min="6665" max="6665" width="7" style="247" customWidth="1"/>
    <col min="6666" max="6911" width="11.42578125" style="247"/>
    <col min="6912" max="6912" width="7.7109375" style="247" customWidth="1"/>
    <col min="6913" max="6913" width="20.42578125" style="247" customWidth="1"/>
    <col min="6914" max="6914" width="72" style="247" customWidth="1"/>
    <col min="6915" max="6915" width="14.85546875" style="247" customWidth="1"/>
    <col min="6916" max="6916" width="18.28515625" style="247" customWidth="1"/>
    <col min="6917" max="6917" width="18.140625" style="247" customWidth="1"/>
    <col min="6918" max="6919" width="20.5703125" style="247" customWidth="1"/>
    <col min="6920" max="6920" width="27" style="247" customWidth="1"/>
    <col min="6921" max="6921" width="7" style="247" customWidth="1"/>
    <col min="6922" max="7167" width="11.42578125" style="247"/>
    <col min="7168" max="7168" width="7.7109375" style="247" customWidth="1"/>
    <col min="7169" max="7169" width="20.42578125" style="247" customWidth="1"/>
    <col min="7170" max="7170" width="72" style="247" customWidth="1"/>
    <col min="7171" max="7171" width="14.85546875" style="247" customWidth="1"/>
    <col min="7172" max="7172" width="18.28515625" style="247" customWidth="1"/>
    <col min="7173" max="7173" width="18.140625" style="247" customWidth="1"/>
    <col min="7174" max="7175" width="20.5703125" style="247" customWidth="1"/>
    <col min="7176" max="7176" width="27" style="247" customWidth="1"/>
    <col min="7177" max="7177" width="7" style="247" customWidth="1"/>
    <col min="7178" max="7423" width="11.42578125" style="247"/>
    <col min="7424" max="7424" width="7.7109375" style="247" customWidth="1"/>
    <col min="7425" max="7425" width="20.42578125" style="247" customWidth="1"/>
    <col min="7426" max="7426" width="72" style="247" customWidth="1"/>
    <col min="7427" max="7427" width="14.85546875" style="247" customWidth="1"/>
    <col min="7428" max="7428" width="18.28515625" style="247" customWidth="1"/>
    <col min="7429" max="7429" width="18.140625" style="247" customWidth="1"/>
    <col min="7430" max="7431" width="20.5703125" style="247" customWidth="1"/>
    <col min="7432" max="7432" width="27" style="247" customWidth="1"/>
    <col min="7433" max="7433" width="7" style="247" customWidth="1"/>
    <col min="7434" max="7679" width="11.42578125" style="247"/>
    <col min="7680" max="7680" width="7.7109375" style="247" customWidth="1"/>
    <col min="7681" max="7681" width="20.42578125" style="247" customWidth="1"/>
    <col min="7682" max="7682" width="72" style="247" customWidth="1"/>
    <col min="7683" max="7683" width="14.85546875" style="247" customWidth="1"/>
    <col min="7684" max="7684" width="18.28515625" style="247" customWidth="1"/>
    <col min="7685" max="7685" width="18.140625" style="247" customWidth="1"/>
    <col min="7686" max="7687" width="20.5703125" style="247" customWidth="1"/>
    <col min="7688" max="7688" width="27" style="247" customWidth="1"/>
    <col min="7689" max="7689" width="7" style="247" customWidth="1"/>
    <col min="7690" max="7935" width="11.42578125" style="247"/>
    <col min="7936" max="7936" width="7.7109375" style="247" customWidth="1"/>
    <col min="7937" max="7937" width="20.42578125" style="247" customWidth="1"/>
    <col min="7938" max="7938" width="72" style="247" customWidth="1"/>
    <col min="7939" max="7939" width="14.85546875" style="247" customWidth="1"/>
    <col min="7940" max="7940" width="18.28515625" style="247" customWidth="1"/>
    <col min="7941" max="7941" width="18.140625" style="247" customWidth="1"/>
    <col min="7942" max="7943" width="20.5703125" style="247" customWidth="1"/>
    <col min="7944" max="7944" width="27" style="247" customWidth="1"/>
    <col min="7945" max="7945" width="7" style="247" customWidth="1"/>
    <col min="7946" max="8191" width="11.42578125" style="247"/>
    <col min="8192" max="8192" width="7.7109375" style="247" customWidth="1"/>
    <col min="8193" max="8193" width="20.42578125" style="247" customWidth="1"/>
    <col min="8194" max="8194" width="72" style="247" customWidth="1"/>
    <col min="8195" max="8195" width="14.85546875" style="247" customWidth="1"/>
    <col min="8196" max="8196" width="18.28515625" style="247" customWidth="1"/>
    <col min="8197" max="8197" width="18.140625" style="247" customWidth="1"/>
    <col min="8198" max="8199" width="20.5703125" style="247" customWidth="1"/>
    <col min="8200" max="8200" width="27" style="247" customWidth="1"/>
    <col min="8201" max="8201" width="7" style="247" customWidth="1"/>
    <col min="8202" max="8447" width="11.42578125" style="247"/>
    <col min="8448" max="8448" width="7.7109375" style="247" customWidth="1"/>
    <col min="8449" max="8449" width="20.42578125" style="247" customWidth="1"/>
    <col min="8450" max="8450" width="72" style="247" customWidth="1"/>
    <col min="8451" max="8451" width="14.85546875" style="247" customWidth="1"/>
    <col min="8452" max="8452" width="18.28515625" style="247" customWidth="1"/>
    <col min="8453" max="8453" width="18.140625" style="247" customWidth="1"/>
    <col min="8454" max="8455" width="20.5703125" style="247" customWidth="1"/>
    <col min="8456" max="8456" width="27" style="247" customWidth="1"/>
    <col min="8457" max="8457" width="7" style="247" customWidth="1"/>
    <col min="8458" max="8703" width="11.42578125" style="247"/>
    <col min="8704" max="8704" width="7.7109375" style="247" customWidth="1"/>
    <col min="8705" max="8705" width="20.42578125" style="247" customWidth="1"/>
    <col min="8706" max="8706" width="72" style="247" customWidth="1"/>
    <col min="8707" max="8707" width="14.85546875" style="247" customWidth="1"/>
    <col min="8708" max="8708" width="18.28515625" style="247" customWidth="1"/>
    <col min="8709" max="8709" width="18.140625" style="247" customWidth="1"/>
    <col min="8710" max="8711" width="20.5703125" style="247" customWidth="1"/>
    <col min="8712" max="8712" width="27" style="247" customWidth="1"/>
    <col min="8713" max="8713" width="7" style="247" customWidth="1"/>
    <col min="8714" max="8959" width="11.42578125" style="247"/>
    <col min="8960" max="8960" width="7.7109375" style="247" customWidth="1"/>
    <col min="8961" max="8961" width="20.42578125" style="247" customWidth="1"/>
    <col min="8962" max="8962" width="72" style="247" customWidth="1"/>
    <col min="8963" max="8963" width="14.85546875" style="247" customWidth="1"/>
    <col min="8964" max="8964" width="18.28515625" style="247" customWidth="1"/>
    <col min="8965" max="8965" width="18.140625" style="247" customWidth="1"/>
    <col min="8966" max="8967" width="20.5703125" style="247" customWidth="1"/>
    <col min="8968" max="8968" width="27" style="247" customWidth="1"/>
    <col min="8969" max="8969" width="7" style="247" customWidth="1"/>
    <col min="8970" max="9215" width="11.42578125" style="247"/>
    <col min="9216" max="9216" width="7.7109375" style="247" customWidth="1"/>
    <col min="9217" max="9217" width="20.42578125" style="247" customWidth="1"/>
    <col min="9218" max="9218" width="72" style="247" customWidth="1"/>
    <col min="9219" max="9219" width="14.85546875" style="247" customWidth="1"/>
    <col min="9220" max="9220" width="18.28515625" style="247" customWidth="1"/>
    <col min="9221" max="9221" width="18.140625" style="247" customWidth="1"/>
    <col min="9222" max="9223" width="20.5703125" style="247" customWidth="1"/>
    <col min="9224" max="9224" width="27" style="247" customWidth="1"/>
    <col min="9225" max="9225" width="7" style="247" customWidth="1"/>
    <col min="9226" max="9471" width="11.42578125" style="247"/>
    <col min="9472" max="9472" width="7.7109375" style="247" customWidth="1"/>
    <col min="9473" max="9473" width="20.42578125" style="247" customWidth="1"/>
    <col min="9474" max="9474" width="72" style="247" customWidth="1"/>
    <col min="9475" max="9475" width="14.85546875" style="247" customWidth="1"/>
    <col min="9476" max="9476" width="18.28515625" style="247" customWidth="1"/>
    <col min="9477" max="9477" width="18.140625" style="247" customWidth="1"/>
    <col min="9478" max="9479" width="20.5703125" style="247" customWidth="1"/>
    <col min="9480" max="9480" width="27" style="247" customWidth="1"/>
    <col min="9481" max="9481" width="7" style="247" customWidth="1"/>
    <col min="9482" max="9727" width="11.42578125" style="247"/>
    <col min="9728" max="9728" width="7.7109375" style="247" customWidth="1"/>
    <col min="9729" max="9729" width="20.42578125" style="247" customWidth="1"/>
    <col min="9730" max="9730" width="72" style="247" customWidth="1"/>
    <col min="9731" max="9731" width="14.85546875" style="247" customWidth="1"/>
    <col min="9732" max="9732" width="18.28515625" style="247" customWidth="1"/>
    <col min="9733" max="9733" width="18.140625" style="247" customWidth="1"/>
    <col min="9734" max="9735" width="20.5703125" style="247" customWidth="1"/>
    <col min="9736" max="9736" width="27" style="247" customWidth="1"/>
    <col min="9737" max="9737" width="7" style="247" customWidth="1"/>
    <col min="9738" max="9983" width="11.42578125" style="247"/>
    <col min="9984" max="9984" width="7.7109375" style="247" customWidth="1"/>
    <col min="9985" max="9985" width="20.42578125" style="247" customWidth="1"/>
    <col min="9986" max="9986" width="72" style="247" customWidth="1"/>
    <col min="9987" max="9987" width="14.85546875" style="247" customWidth="1"/>
    <col min="9988" max="9988" width="18.28515625" style="247" customWidth="1"/>
    <col min="9989" max="9989" width="18.140625" style="247" customWidth="1"/>
    <col min="9990" max="9991" width="20.5703125" style="247" customWidth="1"/>
    <col min="9992" max="9992" width="27" style="247" customWidth="1"/>
    <col min="9993" max="9993" width="7" style="247" customWidth="1"/>
    <col min="9994" max="10239" width="11.42578125" style="247"/>
    <col min="10240" max="10240" width="7.7109375" style="247" customWidth="1"/>
    <col min="10241" max="10241" width="20.42578125" style="247" customWidth="1"/>
    <col min="10242" max="10242" width="72" style="247" customWidth="1"/>
    <col min="10243" max="10243" width="14.85546875" style="247" customWidth="1"/>
    <col min="10244" max="10244" width="18.28515625" style="247" customWidth="1"/>
    <col min="10245" max="10245" width="18.140625" style="247" customWidth="1"/>
    <col min="10246" max="10247" width="20.5703125" style="247" customWidth="1"/>
    <col min="10248" max="10248" width="27" style="247" customWidth="1"/>
    <col min="10249" max="10249" width="7" style="247" customWidth="1"/>
    <col min="10250" max="10495" width="11.42578125" style="247"/>
    <col min="10496" max="10496" width="7.7109375" style="247" customWidth="1"/>
    <col min="10497" max="10497" width="20.42578125" style="247" customWidth="1"/>
    <col min="10498" max="10498" width="72" style="247" customWidth="1"/>
    <col min="10499" max="10499" width="14.85546875" style="247" customWidth="1"/>
    <col min="10500" max="10500" width="18.28515625" style="247" customWidth="1"/>
    <col min="10501" max="10501" width="18.140625" style="247" customWidth="1"/>
    <col min="10502" max="10503" width="20.5703125" style="247" customWidth="1"/>
    <col min="10504" max="10504" width="27" style="247" customWidth="1"/>
    <col min="10505" max="10505" width="7" style="247" customWidth="1"/>
    <col min="10506" max="10751" width="11.42578125" style="247"/>
    <col min="10752" max="10752" width="7.7109375" style="247" customWidth="1"/>
    <col min="10753" max="10753" width="20.42578125" style="247" customWidth="1"/>
    <col min="10754" max="10754" width="72" style="247" customWidth="1"/>
    <col min="10755" max="10755" width="14.85546875" style="247" customWidth="1"/>
    <col min="10756" max="10756" width="18.28515625" style="247" customWidth="1"/>
    <col min="10757" max="10757" width="18.140625" style="247" customWidth="1"/>
    <col min="10758" max="10759" width="20.5703125" style="247" customWidth="1"/>
    <col min="10760" max="10760" width="27" style="247" customWidth="1"/>
    <col min="10761" max="10761" width="7" style="247" customWidth="1"/>
    <col min="10762" max="11007" width="11.42578125" style="247"/>
    <col min="11008" max="11008" width="7.7109375" style="247" customWidth="1"/>
    <col min="11009" max="11009" width="20.42578125" style="247" customWidth="1"/>
    <col min="11010" max="11010" width="72" style="247" customWidth="1"/>
    <col min="11011" max="11011" width="14.85546875" style="247" customWidth="1"/>
    <col min="11012" max="11012" width="18.28515625" style="247" customWidth="1"/>
    <col min="11013" max="11013" width="18.140625" style="247" customWidth="1"/>
    <col min="11014" max="11015" width="20.5703125" style="247" customWidth="1"/>
    <col min="11016" max="11016" width="27" style="247" customWidth="1"/>
    <col min="11017" max="11017" width="7" style="247" customWidth="1"/>
    <col min="11018" max="11263" width="11.42578125" style="247"/>
    <col min="11264" max="11264" width="7.7109375" style="247" customWidth="1"/>
    <col min="11265" max="11265" width="20.42578125" style="247" customWidth="1"/>
    <col min="11266" max="11266" width="72" style="247" customWidth="1"/>
    <col min="11267" max="11267" width="14.85546875" style="247" customWidth="1"/>
    <col min="11268" max="11268" width="18.28515625" style="247" customWidth="1"/>
    <col min="11269" max="11269" width="18.140625" style="247" customWidth="1"/>
    <col min="11270" max="11271" width="20.5703125" style="247" customWidth="1"/>
    <col min="11272" max="11272" width="27" style="247" customWidth="1"/>
    <col min="11273" max="11273" width="7" style="247" customWidth="1"/>
    <col min="11274" max="11519" width="11.42578125" style="247"/>
    <col min="11520" max="11520" width="7.7109375" style="247" customWidth="1"/>
    <col min="11521" max="11521" width="20.42578125" style="247" customWidth="1"/>
    <col min="11522" max="11522" width="72" style="247" customWidth="1"/>
    <col min="11523" max="11523" width="14.85546875" style="247" customWidth="1"/>
    <col min="11524" max="11524" width="18.28515625" style="247" customWidth="1"/>
    <col min="11525" max="11525" width="18.140625" style="247" customWidth="1"/>
    <col min="11526" max="11527" width="20.5703125" style="247" customWidth="1"/>
    <col min="11528" max="11528" width="27" style="247" customWidth="1"/>
    <col min="11529" max="11529" width="7" style="247" customWidth="1"/>
    <col min="11530" max="11775" width="11.42578125" style="247"/>
    <col min="11776" max="11776" width="7.7109375" style="247" customWidth="1"/>
    <col min="11777" max="11777" width="20.42578125" style="247" customWidth="1"/>
    <col min="11778" max="11778" width="72" style="247" customWidth="1"/>
    <col min="11779" max="11779" width="14.85546875" style="247" customWidth="1"/>
    <col min="11780" max="11780" width="18.28515625" style="247" customWidth="1"/>
    <col min="11781" max="11781" width="18.140625" style="247" customWidth="1"/>
    <col min="11782" max="11783" width="20.5703125" style="247" customWidth="1"/>
    <col min="11784" max="11784" width="27" style="247" customWidth="1"/>
    <col min="11785" max="11785" width="7" style="247" customWidth="1"/>
    <col min="11786" max="12031" width="11.42578125" style="247"/>
    <col min="12032" max="12032" width="7.7109375" style="247" customWidth="1"/>
    <col min="12033" max="12033" width="20.42578125" style="247" customWidth="1"/>
    <col min="12034" max="12034" width="72" style="247" customWidth="1"/>
    <col min="12035" max="12035" width="14.85546875" style="247" customWidth="1"/>
    <col min="12036" max="12036" width="18.28515625" style="247" customWidth="1"/>
    <col min="12037" max="12037" width="18.140625" style="247" customWidth="1"/>
    <col min="12038" max="12039" width="20.5703125" style="247" customWidth="1"/>
    <col min="12040" max="12040" width="27" style="247" customWidth="1"/>
    <col min="12041" max="12041" width="7" style="247" customWidth="1"/>
    <col min="12042" max="12287" width="11.42578125" style="247"/>
    <col min="12288" max="12288" width="7.7109375" style="247" customWidth="1"/>
    <col min="12289" max="12289" width="20.42578125" style="247" customWidth="1"/>
    <col min="12290" max="12290" width="72" style="247" customWidth="1"/>
    <col min="12291" max="12291" width="14.85546875" style="247" customWidth="1"/>
    <col min="12292" max="12292" width="18.28515625" style="247" customWidth="1"/>
    <col min="12293" max="12293" width="18.140625" style="247" customWidth="1"/>
    <col min="12294" max="12295" width="20.5703125" style="247" customWidth="1"/>
    <col min="12296" max="12296" width="27" style="247" customWidth="1"/>
    <col min="12297" max="12297" width="7" style="247" customWidth="1"/>
    <col min="12298" max="12543" width="11.42578125" style="247"/>
    <col min="12544" max="12544" width="7.7109375" style="247" customWidth="1"/>
    <col min="12545" max="12545" width="20.42578125" style="247" customWidth="1"/>
    <col min="12546" max="12546" width="72" style="247" customWidth="1"/>
    <col min="12547" max="12547" width="14.85546875" style="247" customWidth="1"/>
    <col min="12548" max="12548" width="18.28515625" style="247" customWidth="1"/>
    <col min="12549" max="12549" width="18.140625" style="247" customWidth="1"/>
    <col min="12550" max="12551" width="20.5703125" style="247" customWidth="1"/>
    <col min="12552" max="12552" width="27" style="247" customWidth="1"/>
    <col min="12553" max="12553" width="7" style="247" customWidth="1"/>
    <col min="12554" max="12799" width="11.42578125" style="247"/>
    <col min="12800" max="12800" width="7.7109375" style="247" customWidth="1"/>
    <col min="12801" max="12801" width="20.42578125" style="247" customWidth="1"/>
    <col min="12802" max="12802" width="72" style="247" customWidth="1"/>
    <col min="12803" max="12803" width="14.85546875" style="247" customWidth="1"/>
    <col min="12804" max="12804" width="18.28515625" style="247" customWidth="1"/>
    <col min="12805" max="12805" width="18.140625" style="247" customWidth="1"/>
    <col min="12806" max="12807" width="20.5703125" style="247" customWidth="1"/>
    <col min="12808" max="12808" width="27" style="247" customWidth="1"/>
    <col min="12809" max="12809" width="7" style="247" customWidth="1"/>
    <col min="12810" max="13055" width="11.42578125" style="247"/>
    <col min="13056" max="13056" width="7.7109375" style="247" customWidth="1"/>
    <col min="13057" max="13057" width="20.42578125" style="247" customWidth="1"/>
    <col min="13058" max="13058" width="72" style="247" customWidth="1"/>
    <col min="13059" max="13059" width="14.85546875" style="247" customWidth="1"/>
    <col min="13060" max="13060" width="18.28515625" style="247" customWidth="1"/>
    <col min="13061" max="13061" width="18.140625" style="247" customWidth="1"/>
    <col min="13062" max="13063" width="20.5703125" style="247" customWidth="1"/>
    <col min="13064" max="13064" width="27" style="247" customWidth="1"/>
    <col min="13065" max="13065" width="7" style="247" customWidth="1"/>
    <col min="13066" max="13311" width="11.42578125" style="247"/>
    <col min="13312" max="13312" width="7.7109375" style="247" customWidth="1"/>
    <col min="13313" max="13313" width="20.42578125" style="247" customWidth="1"/>
    <col min="13314" max="13314" width="72" style="247" customWidth="1"/>
    <col min="13315" max="13315" width="14.85546875" style="247" customWidth="1"/>
    <col min="13316" max="13316" width="18.28515625" style="247" customWidth="1"/>
    <col min="13317" max="13317" width="18.140625" style="247" customWidth="1"/>
    <col min="13318" max="13319" width="20.5703125" style="247" customWidth="1"/>
    <col min="13320" max="13320" width="27" style="247" customWidth="1"/>
    <col min="13321" max="13321" width="7" style="247" customWidth="1"/>
    <col min="13322" max="13567" width="11.42578125" style="247"/>
    <col min="13568" max="13568" width="7.7109375" style="247" customWidth="1"/>
    <col min="13569" max="13569" width="20.42578125" style="247" customWidth="1"/>
    <col min="13570" max="13570" width="72" style="247" customWidth="1"/>
    <col min="13571" max="13571" width="14.85546875" style="247" customWidth="1"/>
    <col min="13572" max="13572" width="18.28515625" style="247" customWidth="1"/>
    <col min="13573" max="13573" width="18.140625" style="247" customWidth="1"/>
    <col min="13574" max="13575" width="20.5703125" style="247" customWidth="1"/>
    <col min="13576" max="13576" width="27" style="247" customWidth="1"/>
    <col min="13577" max="13577" width="7" style="247" customWidth="1"/>
    <col min="13578" max="13823" width="11.42578125" style="247"/>
    <col min="13824" max="13824" width="7.7109375" style="247" customWidth="1"/>
    <col min="13825" max="13825" width="20.42578125" style="247" customWidth="1"/>
    <col min="13826" max="13826" width="72" style="247" customWidth="1"/>
    <col min="13827" max="13827" width="14.85546875" style="247" customWidth="1"/>
    <col min="13828" max="13828" width="18.28515625" style="247" customWidth="1"/>
    <col min="13829" max="13829" width="18.140625" style="247" customWidth="1"/>
    <col min="13830" max="13831" width="20.5703125" style="247" customWidth="1"/>
    <col min="13832" max="13832" width="27" style="247" customWidth="1"/>
    <col min="13833" max="13833" width="7" style="247" customWidth="1"/>
    <col min="13834" max="14079" width="11.42578125" style="247"/>
    <col min="14080" max="14080" width="7.7109375" style="247" customWidth="1"/>
    <col min="14081" max="14081" width="20.42578125" style="247" customWidth="1"/>
    <col min="14082" max="14082" width="72" style="247" customWidth="1"/>
    <col min="14083" max="14083" width="14.85546875" style="247" customWidth="1"/>
    <col min="14084" max="14084" width="18.28515625" style="247" customWidth="1"/>
    <col min="14085" max="14085" width="18.140625" style="247" customWidth="1"/>
    <col min="14086" max="14087" width="20.5703125" style="247" customWidth="1"/>
    <col min="14088" max="14088" width="27" style="247" customWidth="1"/>
    <col min="14089" max="14089" width="7" style="247" customWidth="1"/>
    <col min="14090" max="14335" width="11.42578125" style="247"/>
    <col min="14336" max="14336" width="7.7109375" style="247" customWidth="1"/>
    <col min="14337" max="14337" width="20.42578125" style="247" customWidth="1"/>
    <col min="14338" max="14338" width="72" style="247" customWidth="1"/>
    <col min="14339" max="14339" width="14.85546875" style="247" customWidth="1"/>
    <col min="14340" max="14340" width="18.28515625" style="247" customWidth="1"/>
    <col min="14341" max="14341" width="18.140625" style="247" customWidth="1"/>
    <col min="14342" max="14343" width="20.5703125" style="247" customWidth="1"/>
    <col min="14344" max="14344" width="27" style="247" customWidth="1"/>
    <col min="14345" max="14345" width="7" style="247" customWidth="1"/>
    <col min="14346" max="14591" width="11.42578125" style="247"/>
    <col min="14592" max="14592" width="7.7109375" style="247" customWidth="1"/>
    <col min="14593" max="14593" width="20.42578125" style="247" customWidth="1"/>
    <col min="14594" max="14594" width="72" style="247" customWidth="1"/>
    <col min="14595" max="14595" width="14.85546875" style="247" customWidth="1"/>
    <col min="14596" max="14596" width="18.28515625" style="247" customWidth="1"/>
    <col min="14597" max="14597" width="18.140625" style="247" customWidth="1"/>
    <col min="14598" max="14599" width="20.5703125" style="247" customWidth="1"/>
    <col min="14600" max="14600" width="27" style="247" customWidth="1"/>
    <col min="14601" max="14601" width="7" style="247" customWidth="1"/>
    <col min="14602" max="14847" width="11.42578125" style="247"/>
    <col min="14848" max="14848" width="7.7109375" style="247" customWidth="1"/>
    <col min="14849" max="14849" width="20.42578125" style="247" customWidth="1"/>
    <col min="14850" max="14850" width="72" style="247" customWidth="1"/>
    <col min="14851" max="14851" width="14.85546875" style="247" customWidth="1"/>
    <col min="14852" max="14852" width="18.28515625" style="247" customWidth="1"/>
    <col min="14853" max="14853" width="18.140625" style="247" customWidth="1"/>
    <col min="14854" max="14855" width="20.5703125" style="247" customWidth="1"/>
    <col min="14856" max="14856" width="27" style="247" customWidth="1"/>
    <col min="14857" max="14857" width="7" style="247" customWidth="1"/>
    <col min="14858" max="15103" width="11.42578125" style="247"/>
    <col min="15104" max="15104" width="7.7109375" style="247" customWidth="1"/>
    <col min="15105" max="15105" width="20.42578125" style="247" customWidth="1"/>
    <col min="15106" max="15106" width="72" style="247" customWidth="1"/>
    <col min="15107" max="15107" width="14.85546875" style="247" customWidth="1"/>
    <col min="15108" max="15108" width="18.28515625" style="247" customWidth="1"/>
    <col min="15109" max="15109" width="18.140625" style="247" customWidth="1"/>
    <col min="15110" max="15111" width="20.5703125" style="247" customWidth="1"/>
    <col min="15112" max="15112" width="27" style="247" customWidth="1"/>
    <col min="15113" max="15113" width="7" style="247" customWidth="1"/>
    <col min="15114" max="15359" width="11.42578125" style="247"/>
    <col min="15360" max="15360" width="7.7109375" style="247" customWidth="1"/>
    <col min="15361" max="15361" width="20.42578125" style="247" customWidth="1"/>
    <col min="15362" max="15362" width="72" style="247" customWidth="1"/>
    <col min="15363" max="15363" width="14.85546875" style="247" customWidth="1"/>
    <col min="15364" max="15364" width="18.28515625" style="247" customWidth="1"/>
    <col min="15365" max="15365" width="18.140625" style="247" customWidth="1"/>
    <col min="15366" max="15367" width="20.5703125" style="247" customWidth="1"/>
    <col min="15368" max="15368" width="27" style="247" customWidth="1"/>
    <col min="15369" max="15369" width="7" style="247" customWidth="1"/>
    <col min="15370" max="15615" width="11.42578125" style="247"/>
    <col min="15616" max="15616" width="7.7109375" style="247" customWidth="1"/>
    <col min="15617" max="15617" width="20.42578125" style="247" customWidth="1"/>
    <col min="15618" max="15618" width="72" style="247" customWidth="1"/>
    <col min="15619" max="15619" width="14.85546875" style="247" customWidth="1"/>
    <col min="15620" max="15620" width="18.28515625" style="247" customWidth="1"/>
    <col min="15621" max="15621" width="18.140625" style="247" customWidth="1"/>
    <col min="15622" max="15623" width="20.5703125" style="247" customWidth="1"/>
    <col min="15624" max="15624" width="27" style="247" customWidth="1"/>
    <col min="15625" max="15625" width="7" style="247" customWidth="1"/>
    <col min="15626" max="15871" width="11.42578125" style="247"/>
    <col min="15872" max="15872" width="7.7109375" style="247" customWidth="1"/>
    <col min="15873" max="15873" width="20.42578125" style="247" customWidth="1"/>
    <col min="15874" max="15874" width="72" style="247" customWidth="1"/>
    <col min="15875" max="15875" width="14.85546875" style="247" customWidth="1"/>
    <col min="15876" max="15876" width="18.28515625" style="247" customWidth="1"/>
    <col min="15877" max="15877" width="18.140625" style="247" customWidth="1"/>
    <col min="15878" max="15879" width="20.5703125" style="247" customWidth="1"/>
    <col min="15880" max="15880" width="27" style="247" customWidth="1"/>
    <col min="15881" max="15881" width="7" style="247" customWidth="1"/>
    <col min="15882" max="16127" width="11.42578125" style="247"/>
    <col min="16128" max="16128" width="7.7109375" style="247" customWidth="1"/>
    <col min="16129" max="16129" width="20.42578125" style="247" customWidth="1"/>
    <col min="16130" max="16130" width="72" style="247" customWidth="1"/>
    <col min="16131" max="16131" width="14.85546875" style="247" customWidth="1"/>
    <col min="16132" max="16132" width="18.28515625" style="247" customWidth="1"/>
    <col min="16133" max="16133" width="18.140625" style="247" customWidth="1"/>
    <col min="16134" max="16135" width="20.5703125" style="247" customWidth="1"/>
    <col min="16136" max="16136" width="27" style="247" customWidth="1"/>
    <col min="16137" max="16137" width="7" style="247" customWidth="1"/>
    <col min="16138" max="16384" width="11.42578125" style="247"/>
  </cols>
  <sheetData>
    <row r="1" spans="1:24" s="248" customFormat="1" ht="24.75" customHeight="1" thickTop="1">
      <c r="A1" s="508" t="s">
        <v>1358</v>
      </c>
      <c r="B1" s="499" t="s">
        <v>1528</v>
      </c>
      <c r="C1" s="500"/>
      <c r="D1" s="500"/>
      <c r="E1" s="500"/>
      <c r="F1" s="500"/>
      <c r="G1" s="500"/>
      <c r="H1" s="501"/>
      <c r="K1" s="248" t="s">
        <v>1359</v>
      </c>
    </row>
    <row r="2" spans="1:24" s="248" customFormat="1" ht="24.75" customHeight="1">
      <c r="A2" s="509"/>
      <c r="B2" s="502"/>
      <c r="C2" s="503"/>
      <c r="D2" s="503"/>
      <c r="E2" s="503"/>
      <c r="F2" s="503"/>
      <c r="G2" s="503"/>
      <c r="H2" s="504"/>
    </row>
    <row r="3" spans="1:24" s="248" customFormat="1" ht="24.75" customHeight="1">
      <c r="A3" s="510" t="s">
        <v>1360</v>
      </c>
      <c r="B3" s="505" t="s">
        <v>1531</v>
      </c>
      <c r="C3" s="506"/>
      <c r="D3" s="506"/>
      <c r="E3" s="506"/>
      <c r="F3" s="506"/>
      <c r="G3" s="506"/>
      <c r="H3" s="507"/>
    </row>
    <row r="4" spans="1:24" s="248" customFormat="1" ht="24.75" customHeight="1">
      <c r="A4" s="511"/>
      <c r="B4" s="502"/>
      <c r="C4" s="503"/>
      <c r="D4" s="503"/>
      <c r="E4" s="503"/>
      <c r="F4" s="503"/>
      <c r="G4" s="503"/>
      <c r="H4" s="504"/>
    </row>
    <row r="5" spans="1:24" ht="8.25" customHeight="1" thickBot="1">
      <c r="A5" s="266"/>
      <c r="B5" s="253"/>
      <c r="C5" s="253"/>
      <c r="D5" s="253"/>
      <c r="E5" s="253"/>
      <c r="F5" s="253"/>
      <c r="G5" s="253"/>
      <c r="H5" s="267"/>
    </row>
    <row r="6" spans="1:24" s="248" customFormat="1" ht="50.1" customHeight="1" thickTop="1" thickBot="1">
      <c r="A6" s="512" t="s">
        <v>1361</v>
      </c>
      <c r="B6" s="254" t="s">
        <v>1362</v>
      </c>
      <c r="C6" s="255" t="s">
        <v>1363</v>
      </c>
      <c r="D6" s="255" t="s">
        <v>1364</v>
      </c>
      <c r="E6" s="255" t="s">
        <v>1365</v>
      </c>
      <c r="F6" s="254" t="s">
        <v>1366</v>
      </c>
      <c r="G6" s="255" t="s">
        <v>1367</v>
      </c>
      <c r="H6" s="268" t="s">
        <v>1368</v>
      </c>
      <c r="K6" s="249"/>
      <c r="L6" s="249"/>
      <c r="M6" s="249"/>
      <c r="N6" s="249"/>
      <c r="O6" s="250"/>
      <c r="P6" s="250"/>
      <c r="Q6" s="249"/>
      <c r="R6" s="250"/>
      <c r="S6" s="250"/>
      <c r="T6" s="250"/>
      <c r="U6" s="250"/>
      <c r="V6" s="250"/>
      <c r="W6" s="251"/>
      <c r="X6" s="251"/>
    </row>
    <row r="7" spans="1:24" ht="60.75" customHeight="1" thickTop="1">
      <c r="A7" s="513" t="s">
        <v>1433</v>
      </c>
      <c r="B7" s="280" t="s">
        <v>1482</v>
      </c>
      <c r="C7" s="280" t="s">
        <v>1397</v>
      </c>
      <c r="D7" s="304" t="s">
        <v>1369</v>
      </c>
      <c r="E7" s="280" t="s">
        <v>1370</v>
      </c>
      <c r="F7" s="280" t="s">
        <v>1371</v>
      </c>
      <c r="G7" s="278" t="s">
        <v>1481</v>
      </c>
      <c r="H7" s="287"/>
    </row>
    <row r="8" spans="1:24" ht="66" customHeight="1">
      <c r="A8" s="513" t="s">
        <v>1396</v>
      </c>
      <c r="B8" s="280" t="s">
        <v>1483</v>
      </c>
      <c r="C8" s="280" t="s">
        <v>1375</v>
      </c>
      <c r="D8" s="304" t="s">
        <v>1372</v>
      </c>
      <c r="E8" s="280" t="s">
        <v>1373</v>
      </c>
      <c r="F8" s="280" t="s">
        <v>1374</v>
      </c>
      <c r="G8" s="278" t="s">
        <v>1481</v>
      </c>
      <c r="H8" s="287"/>
    </row>
    <row r="9" spans="1:24" s="311" customFormat="1" ht="13.9" customHeight="1">
      <c r="A9" s="514"/>
      <c r="B9" s="307"/>
      <c r="C9" s="307"/>
      <c r="D9" s="308"/>
      <c r="E9" s="307"/>
      <c r="F9" s="307"/>
      <c r="G9" s="309"/>
      <c r="H9" s="310"/>
    </row>
    <row r="10" spans="1:24" ht="49.5" customHeight="1">
      <c r="A10" s="513" t="s">
        <v>1435</v>
      </c>
      <c r="B10" s="280" t="s">
        <v>1436</v>
      </c>
      <c r="C10" s="280" t="s">
        <v>1381</v>
      </c>
      <c r="D10" s="304" t="s">
        <v>1372</v>
      </c>
      <c r="E10" s="280" t="s">
        <v>1373</v>
      </c>
      <c r="F10" s="280" t="s">
        <v>1374</v>
      </c>
      <c r="G10" s="278" t="s">
        <v>1481</v>
      </c>
      <c r="H10" s="287"/>
    </row>
    <row r="11" spans="1:24" ht="49.5" customHeight="1">
      <c r="A11" s="513" t="s">
        <v>1437</v>
      </c>
      <c r="B11" s="280" t="s">
        <v>1438</v>
      </c>
      <c r="C11" s="280" t="s">
        <v>1381</v>
      </c>
      <c r="D11" s="304" t="s">
        <v>1372</v>
      </c>
      <c r="E11" s="280" t="s">
        <v>1373</v>
      </c>
      <c r="F11" s="280" t="s">
        <v>1374</v>
      </c>
      <c r="G11" s="278" t="s">
        <v>1481</v>
      </c>
      <c r="H11" s="287"/>
    </row>
    <row r="12" spans="1:24" ht="49.5" customHeight="1">
      <c r="A12" s="513" t="s">
        <v>1390</v>
      </c>
      <c r="B12" s="280" t="s">
        <v>1439</v>
      </c>
      <c r="C12" s="280" t="s">
        <v>1381</v>
      </c>
      <c r="D12" s="304" t="s">
        <v>1372</v>
      </c>
      <c r="E12" s="280" t="s">
        <v>1373</v>
      </c>
      <c r="F12" s="280" t="s">
        <v>1374</v>
      </c>
      <c r="G12" s="278" t="s">
        <v>1481</v>
      </c>
      <c r="H12" s="287"/>
    </row>
    <row r="13" spans="1:24" ht="49.5" customHeight="1">
      <c r="A13" s="513" t="s">
        <v>1440</v>
      </c>
      <c r="B13" s="280" t="s">
        <v>1441</v>
      </c>
      <c r="C13" s="280" t="s">
        <v>1381</v>
      </c>
      <c r="D13" s="304" t="s">
        <v>1372</v>
      </c>
      <c r="E13" s="280" t="s">
        <v>1373</v>
      </c>
      <c r="F13" s="280" t="s">
        <v>1374</v>
      </c>
      <c r="G13" s="278" t="s">
        <v>1481</v>
      </c>
      <c r="H13" s="287"/>
    </row>
    <row r="14" spans="1:24" s="311" customFormat="1" ht="13.9" customHeight="1">
      <c r="A14" s="514"/>
      <c r="B14" s="307"/>
      <c r="C14" s="307"/>
      <c r="D14" s="308"/>
      <c r="E14" s="307"/>
      <c r="F14" s="307"/>
      <c r="G14" s="309"/>
      <c r="H14" s="310"/>
    </row>
    <row r="15" spans="1:24" ht="49.5" customHeight="1">
      <c r="A15" s="513" t="s">
        <v>1446</v>
      </c>
      <c r="B15" s="280" t="s">
        <v>1461</v>
      </c>
      <c r="C15" s="280" t="s">
        <v>1466</v>
      </c>
      <c r="D15" s="304" t="s">
        <v>1376</v>
      </c>
      <c r="E15" s="280" t="s">
        <v>1373</v>
      </c>
      <c r="F15" s="280" t="s">
        <v>1374</v>
      </c>
      <c r="G15" s="278" t="s">
        <v>1481</v>
      </c>
      <c r="H15" s="287"/>
    </row>
    <row r="16" spans="1:24" ht="49.5" customHeight="1">
      <c r="A16" s="513" t="s">
        <v>1447</v>
      </c>
      <c r="B16" s="280" t="s">
        <v>1463</v>
      </c>
      <c r="C16" s="280" t="s">
        <v>1466</v>
      </c>
      <c r="D16" s="304" t="s">
        <v>1372</v>
      </c>
      <c r="E16" s="280" t="s">
        <v>1373</v>
      </c>
      <c r="F16" s="280" t="s">
        <v>1374</v>
      </c>
      <c r="G16" s="278" t="s">
        <v>1481</v>
      </c>
      <c r="H16" s="287"/>
    </row>
    <row r="17" spans="1:8" ht="49.5" customHeight="1">
      <c r="A17" s="513" t="s">
        <v>1467</v>
      </c>
      <c r="B17" s="280" t="s">
        <v>1464</v>
      </c>
      <c r="C17" s="280" t="s">
        <v>1466</v>
      </c>
      <c r="D17" s="304" t="s">
        <v>1372</v>
      </c>
      <c r="E17" s="280" t="s">
        <v>1373</v>
      </c>
      <c r="F17" s="280" t="s">
        <v>1374</v>
      </c>
      <c r="G17" s="278" t="s">
        <v>1481</v>
      </c>
      <c r="H17" s="287"/>
    </row>
    <row r="18" spans="1:8" s="311" customFormat="1" ht="13.9" customHeight="1">
      <c r="A18" s="514"/>
      <c r="B18" s="307"/>
      <c r="C18" s="307"/>
      <c r="D18" s="308"/>
      <c r="E18" s="307"/>
      <c r="F18" s="307"/>
      <c r="G18" s="309"/>
      <c r="H18" s="310"/>
    </row>
    <row r="19" spans="1:8" ht="49.5" customHeight="1">
      <c r="A19" s="513" t="s">
        <v>1468</v>
      </c>
      <c r="B19" s="280" t="s">
        <v>1461</v>
      </c>
      <c r="C19" s="280" t="s">
        <v>1516</v>
      </c>
      <c r="D19" s="304" t="s">
        <v>1376</v>
      </c>
      <c r="E19" s="280" t="s">
        <v>1373</v>
      </c>
      <c r="F19" s="280" t="s">
        <v>1374</v>
      </c>
      <c r="G19" s="278" t="s">
        <v>1481</v>
      </c>
      <c r="H19" s="287"/>
    </row>
    <row r="20" spans="1:8" ht="49.5" customHeight="1">
      <c r="A20" s="513" t="s">
        <v>1469</v>
      </c>
      <c r="B20" s="280" t="s">
        <v>1463</v>
      </c>
      <c r="C20" s="280" t="s">
        <v>1516</v>
      </c>
      <c r="D20" s="304" t="s">
        <v>1372</v>
      </c>
      <c r="E20" s="280" t="s">
        <v>1373</v>
      </c>
      <c r="F20" s="280" t="s">
        <v>1374</v>
      </c>
      <c r="G20" s="278" t="s">
        <v>1481</v>
      </c>
      <c r="H20" s="287"/>
    </row>
    <row r="21" spans="1:8" ht="49.5" customHeight="1">
      <c r="A21" s="513" t="s">
        <v>1470</v>
      </c>
      <c r="B21" s="280" t="s">
        <v>1464</v>
      </c>
      <c r="C21" s="280" t="s">
        <v>1516</v>
      </c>
      <c r="D21" s="304" t="s">
        <v>1372</v>
      </c>
      <c r="E21" s="280" t="s">
        <v>1373</v>
      </c>
      <c r="F21" s="280" t="s">
        <v>1374</v>
      </c>
      <c r="G21" s="278" t="s">
        <v>1481</v>
      </c>
      <c r="H21" s="287"/>
    </row>
    <row r="22" spans="1:8" s="311" customFormat="1" ht="13.9" customHeight="1">
      <c r="A22" s="514"/>
      <c r="B22" s="307"/>
      <c r="C22" s="307"/>
      <c r="D22" s="308"/>
      <c r="E22" s="307"/>
      <c r="F22" s="307"/>
      <c r="G22" s="309"/>
      <c r="H22" s="310"/>
    </row>
    <row r="23" spans="1:8" ht="49.5" customHeight="1">
      <c r="A23" s="513" t="s">
        <v>1471</v>
      </c>
      <c r="B23" s="280" t="s">
        <v>1461</v>
      </c>
      <c r="C23" s="280" t="s">
        <v>1517</v>
      </c>
      <c r="D23" s="304" t="s">
        <v>1376</v>
      </c>
      <c r="E23" s="280" t="s">
        <v>1373</v>
      </c>
      <c r="F23" s="280" t="s">
        <v>1374</v>
      </c>
      <c r="G23" s="278" t="s">
        <v>1481</v>
      </c>
      <c r="H23" s="287"/>
    </row>
    <row r="24" spans="1:8" ht="49.5" customHeight="1">
      <c r="A24" s="513" t="s">
        <v>1472</v>
      </c>
      <c r="B24" s="280" t="s">
        <v>1463</v>
      </c>
      <c r="C24" s="280" t="s">
        <v>1517</v>
      </c>
      <c r="D24" s="304" t="s">
        <v>1372</v>
      </c>
      <c r="E24" s="280" t="s">
        <v>1373</v>
      </c>
      <c r="F24" s="280" t="s">
        <v>1374</v>
      </c>
      <c r="G24" s="278" t="s">
        <v>1481</v>
      </c>
      <c r="H24" s="287"/>
    </row>
    <row r="25" spans="1:8" ht="49.5" customHeight="1">
      <c r="A25" s="513" t="s">
        <v>1473</v>
      </c>
      <c r="B25" s="280" t="s">
        <v>1464</v>
      </c>
      <c r="C25" s="280" t="s">
        <v>1517</v>
      </c>
      <c r="D25" s="304" t="s">
        <v>1372</v>
      </c>
      <c r="E25" s="280" t="s">
        <v>1373</v>
      </c>
      <c r="F25" s="280" t="s">
        <v>1374</v>
      </c>
      <c r="G25" s="278" t="s">
        <v>1481</v>
      </c>
      <c r="H25" s="287"/>
    </row>
    <row r="26" spans="1:8" s="311" customFormat="1" ht="13.9" customHeight="1">
      <c r="A26" s="514"/>
      <c r="B26" s="307"/>
      <c r="C26" s="307"/>
      <c r="D26" s="308"/>
      <c r="E26" s="307"/>
      <c r="F26" s="307"/>
      <c r="G26" s="309"/>
      <c r="H26" s="310"/>
    </row>
    <row r="27" spans="1:8" ht="49.5" customHeight="1">
      <c r="A27" s="513" t="s">
        <v>1478</v>
      </c>
      <c r="B27" s="280" t="s">
        <v>1461</v>
      </c>
      <c r="C27" s="280" t="s">
        <v>1477</v>
      </c>
      <c r="D27" s="304" t="s">
        <v>1376</v>
      </c>
      <c r="E27" s="280" t="s">
        <v>1373</v>
      </c>
      <c r="F27" s="280" t="s">
        <v>1374</v>
      </c>
      <c r="G27" s="278" t="s">
        <v>1481</v>
      </c>
      <c r="H27" s="287"/>
    </row>
    <row r="28" spans="1:8" ht="49.5" customHeight="1">
      <c r="A28" s="513" t="s">
        <v>1479</v>
      </c>
      <c r="B28" s="280" t="s">
        <v>1463</v>
      </c>
      <c r="C28" s="280" t="s">
        <v>1477</v>
      </c>
      <c r="D28" s="304" t="s">
        <v>1372</v>
      </c>
      <c r="E28" s="280" t="s">
        <v>1373</v>
      </c>
      <c r="F28" s="280" t="s">
        <v>1374</v>
      </c>
      <c r="G28" s="278" t="s">
        <v>1481</v>
      </c>
      <c r="H28" s="287"/>
    </row>
    <row r="29" spans="1:8" ht="49.5" customHeight="1" thickBot="1">
      <c r="A29" s="292" t="s">
        <v>1480</v>
      </c>
      <c r="B29" s="288" t="s">
        <v>1464</v>
      </c>
      <c r="C29" s="288" t="s">
        <v>1477</v>
      </c>
      <c r="D29" s="305" t="s">
        <v>1372</v>
      </c>
      <c r="E29" s="288" t="s">
        <v>1373</v>
      </c>
      <c r="F29" s="288" t="s">
        <v>1374</v>
      </c>
      <c r="G29" s="293" t="s">
        <v>1481</v>
      </c>
      <c r="H29" s="294"/>
    </row>
    <row r="30" spans="1:8" ht="13.5" thickTop="1"/>
  </sheetData>
  <mergeCells count="4">
    <mergeCell ref="A1:A2"/>
    <mergeCell ref="A3:A4"/>
    <mergeCell ref="B1:H2"/>
    <mergeCell ref="B3:H4"/>
  </mergeCells>
  <printOptions horizontalCentered="1"/>
  <pageMargins left="0.59055118110236227" right="0.59055118110236227" top="0.78740157480314965" bottom="0.78740157480314965" header="0" footer="0.59055118110236227"/>
  <pageSetup scale="52" fitToHeight="0" orientation="landscape" r:id="rId1"/>
  <headerFooter alignWithMargins="0">
    <oddFooter xml:space="preserve">&amp;R&amp;"Arial,Negrita"&amp;14PÁGINA : &amp;P DE  &amp;N&amp;"Arial,Normal"&amp;10 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X74"/>
  <sheetViews>
    <sheetView showGridLines="0" view="pageBreakPreview" zoomScale="55" zoomScaleNormal="50" zoomScaleSheetLayoutView="55" workbookViewId="0">
      <selection activeCell="B15" sqref="B15"/>
    </sheetView>
  </sheetViews>
  <sheetFormatPr baseColWidth="10" defaultColWidth="11.42578125" defaultRowHeight="12.75"/>
  <cols>
    <col min="1" max="1" width="30.28515625" style="247" customWidth="1"/>
    <col min="2" max="2" width="47.7109375" style="247" customWidth="1"/>
    <col min="3" max="3" width="43.42578125" style="247" customWidth="1"/>
    <col min="4" max="5" width="12.7109375" style="247" customWidth="1"/>
    <col min="6" max="6" width="26.42578125" style="247" customWidth="1"/>
    <col min="7" max="7" width="29.85546875" style="247" customWidth="1"/>
    <col min="8" max="8" width="34.28515625" style="252" customWidth="1"/>
    <col min="9" max="9" width="7" style="247" customWidth="1"/>
    <col min="10" max="255" width="11.42578125" style="247"/>
    <col min="256" max="256" width="7.7109375" style="247" customWidth="1"/>
    <col min="257" max="257" width="20.42578125" style="247" customWidth="1"/>
    <col min="258" max="258" width="72" style="247" customWidth="1"/>
    <col min="259" max="259" width="14.85546875" style="247" customWidth="1"/>
    <col min="260" max="260" width="18.28515625" style="247" customWidth="1"/>
    <col min="261" max="261" width="18.140625" style="247" customWidth="1"/>
    <col min="262" max="263" width="20.5703125" style="247" customWidth="1"/>
    <col min="264" max="264" width="27" style="247" customWidth="1"/>
    <col min="265" max="265" width="7" style="247" customWidth="1"/>
    <col min="266" max="511" width="11.42578125" style="247"/>
    <col min="512" max="512" width="7.7109375" style="247" customWidth="1"/>
    <col min="513" max="513" width="20.42578125" style="247" customWidth="1"/>
    <col min="514" max="514" width="72" style="247" customWidth="1"/>
    <col min="515" max="515" width="14.85546875" style="247" customWidth="1"/>
    <col min="516" max="516" width="18.28515625" style="247" customWidth="1"/>
    <col min="517" max="517" width="18.140625" style="247" customWidth="1"/>
    <col min="518" max="519" width="20.5703125" style="247" customWidth="1"/>
    <col min="520" max="520" width="27" style="247" customWidth="1"/>
    <col min="521" max="521" width="7" style="247" customWidth="1"/>
    <col min="522" max="767" width="11.42578125" style="247"/>
    <col min="768" max="768" width="7.7109375" style="247" customWidth="1"/>
    <col min="769" max="769" width="20.42578125" style="247" customWidth="1"/>
    <col min="770" max="770" width="72" style="247" customWidth="1"/>
    <col min="771" max="771" width="14.85546875" style="247" customWidth="1"/>
    <col min="772" max="772" width="18.28515625" style="247" customWidth="1"/>
    <col min="773" max="773" width="18.140625" style="247" customWidth="1"/>
    <col min="774" max="775" width="20.5703125" style="247" customWidth="1"/>
    <col min="776" max="776" width="27" style="247" customWidth="1"/>
    <col min="777" max="777" width="7" style="247" customWidth="1"/>
    <col min="778" max="1023" width="11.42578125" style="247"/>
    <col min="1024" max="1024" width="7.7109375" style="247" customWidth="1"/>
    <col min="1025" max="1025" width="20.42578125" style="247" customWidth="1"/>
    <col min="1026" max="1026" width="72" style="247" customWidth="1"/>
    <col min="1027" max="1027" width="14.85546875" style="247" customWidth="1"/>
    <col min="1028" max="1028" width="18.28515625" style="247" customWidth="1"/>
    <col min="1029" max="1029" width="18.140625" style="247" customWidth="1"/>
    <col min="1030" max="1031" width="20.5703125" style="247" customWidth="1"/>
    <col min="1032" max="1032" width="27" style="247" customWidth="1"/>
    <col min="1033" max="1033" width="7" style="247" customWidth="1"/>
    <col min="1034" max="1279" width="11.42578125" style="247"/>
    <col min="1280" max="1280" width="7.7109375" style="247" customWidth="1"/>
    <col min="1281" max="1281" width="20.42578125" style="247" customWidth="1"/>
    <col min="1282" max="1282" width="72" style="247" customWidth="1"/>
    <col min="1283" max="1283" width="14.85546875" style="247" customWidth="1"/>
    <col min="1284" max="1284" width="18.28515625" style="247" customWidth="1"/>
    <col min="1285" max="1285" width="18.140625" style="247" customWidth="1"/>
    <col min="1286" max="1287" width="20.5703125" style="247" customWidth="1"/>
    <col min="1288" max="1288" width="27" style="247" customWidth="1"/>
    <col min="1289" max="1289" width="7" style="247" customWidth="1"/>
    <col min="1290" max="1535" width="11.42578125" style="247"/>
    <col min="1536" max="1536" width="7.7109375" style="247" customWidth="1"/>
    <col min="1537" max="1537" width="20.42578125" style="247" customWidth="1"/>
    <col min="1538" max="1538" width="72" style="247" customWidth="1"/>
    <col min="1539" max="1539" width="14.85546875" style="247" customWidth="1"/>
    <col min="1540" max="1540" width="18.28515625" style="247" customWidth="1"/>
    <col min="1541" max="1541" width="18.140625" style="247" customWidth="1"/>
    <col min="1542" max="1543" width="20.5703125" style="247" customWidth="1"/>
    <col min="1544" max="1544" width="27" style="247" customWidth="1"/>
    <col min="1545" max="1545" width="7" style="247" customWidth="1"/>
    <col min="1546" max="1791" width="11.42578125" style="247"/>
    <col min="1792" max="1792" width="7.7109375" style="247" customWidth="1"/>
    <col min="1793" max="1793" width="20.42578125" style="247" customWidth="1"/>
    <col min="1794" max="1794" width="72" style="247" customWidth="1"/>
    <col min="1795" max="1795" width="14.85546875" style="247" customWidth="1"/>
    <col min="1796" max="1796" width="18.28515625" style="247" customWidth="1"/>
    <col min="1797" max="1797" width="18.140625" style="247" customWidth="1"/>
    <col min="1798" max="1799" width="20.5703125" style="247" customWidth="1"/>
    <col min="1800" max="1800" width="27" style="247" customWidth="1"/>
    <col min="1801" max="1801" width="7" style="247" customWidth="1"/>
    <col min="1802" max="2047" width="11.42578125" style="247"/>
    <col min="2048" max="2048" width="7.7109375" style="247" customWidth="1"/>
    <col min="2049" max="2049" width="20.42578125" style="247" customWidth="1"/>
    <col min="2050" max="2050" width="72" style="247" customWidth="1"/>
    <col min="2051" max="2051" width="14.85546875" style="247" customWidth="1"/>
    <col min="2052" max="2052" width="18.28515625" style="247" customWidth="1"/>
    <col min="2053" max="2053" width="18.140625" style="247" customWidth="1"/>
    <col min="2054" max="2055" width="20.5703125" style="247" customWidth="1"/>
    <col min="2056" max="2056" width="27" style="247" customWidth="1"/>
    <col min="2057" max="2057" width="7" style="247" customWidth="1"/>
    <col min="2058" max="2303" width="11.42578125" style="247"/>
    <col min="2304" max="2304" width="7.7109375" style="247" customWidth="1"/>
    <col min="2305" max="2305" width="20.42578125" style="247" customWidth="1"/>
    <col min="2306" max="2306" width="72" style="247" customWidth="1"/>
    <col min="2307" max="2307" width="14.85546875" style="247" customWidth="1"/>
    <col min="2308" max="2308" width="18.28515625" style="247" customWidth="1"/>
    <col min="2309" max="2309" width="18.140625" style="247" customWidth="1"/>
    <col min="2310" max="2311" width="20.5703125" style="247" customWidth="1"/>
    <col min="2312" max="2312" width="27" style="247" customWidth="1"/>
    <col min="2313" max="2313" width="7" style="247" customWidth="1"/>
    <col min="2314" max="2559" width="11.42578125" style="247"/>
    <col min="2560" max="2560" width="7.7109375" style="247" customWidth="1"/>
    <col min="2561" max="2561" width="20.42578125" style="247" customWidth="1"/>
    <col min="2562" max="2562" width="72" style="247" customWidth="1"/>
    <col min="2563" max="2563" width="14.85546875" style="247" customWidth="1"/>
    <col min="2564" max="2564" width="18.28515625" style="247" customWidth="1"/>
    <col min="2565" max="2565" width="18.140625" style="247" customWidth="1"/>
    <col min="2566" max="2567" width="20.5703125" style="247" customWidth="1"/>
    <col min="2568" max="2568" width="27" style="247" customWidth="1"/>
    <col min="2569" max="2569" width="7" style="247" customWidth="1"/>
    <col min="2570" max="2815" width="11.42578125" style="247"/>
    <col min="2816" max="2816" width="7.7109375" style="247" customWidth="1"/>
    <col min="2817" max="2817" width="20.42578125" style="247" customWidth="1"/>
    <col min="2818" max="2818" width="72" style="247" customWidth="1"/>
    <col min="2819" max="2819" width="14.85546875" style="247" customWidth="1"/>
    <col min="2820" max="2820" width="18.28515625" style="247" customWidth="1"/>
    <col min="2821" max="2821" width="18.140625" style="247" customWidth="1"/>
    <col min="2822" max="2823" width="20.5703125" style="247" customWidth="1"/>
    <col min="2824" max="2824" width="27" style="247" customWidth="1"/>
    <col min="2825" max="2825" width="7" style="247" customWidth="1"/>
    <col min="2826" max="3071" width="11.42578125" style="247"/>
    <col min="3072" max="3072" width="7.7109375" style="247" customWidth="1"/>
    <col min="3073" max="3073" width="20.42578125" style="247" customWidth="1"/>
    <col min="3074" max="3074" width="72" style="247" customWidth="1"/>
    <col min="3075" max="3075" width="14.85546875" style="247" customWidth="1"/>
    <col min="3076" max="3076" width="18.28515625" style="247" customWidth="1"/>
    <col min="3077" max="3077" width="18.140625" style="247" customWidth="1"/>
    <col min="3078" max="3079" width="20.5703125" style="247" customWidth="1"/>
    <col min="3080" max="3080" width="27" style="247" customWidth="1"/>
    <col min="3081" max="3081" width="7" style="247" customWidth="1"/>
    <col min="3082" max="3327" width="11.42578125" style="247"/>
    <col min="3328" max="3328" width="7.7109375" style="247" customWidth="1"/>
    <col min="3329" max="3329" width="20.42578125" style="247" customWidth="1"/>
    <col min="3330" max="3330" width="72" style="247" customWidth="1"/>
    <col min="3331" max="3331" width="14.85546875" style="247" customWidth="1"/>
    <col min="3332" max="3332" width="18.28515625" style="247" customWidth="1"/>
    <col min="3333" max="3333" width="18.140625" style="247" customWidth="1"/>
    <col min="3334" max="3335" width="20.5703125" style="247" customWidth="1"/>
    <col min="3336" max="3336" width="27" style="247" customWidth="1"/>
    <col min="3337" max="3337" width="7" style="247" customWidth="1"/>
    <col min="3338" max="3583" width="11.42578125" style="247"/>
    <col min="3584" max="3584" width="7.7109375" style="247" customWidth="1"/>
    <col min="3585" max="3585" width="20.42578125" style="247" customWidth="1"/>
    <col min="3586" max="3586" width="72" style="247" customWidth="1"/>
    <col min="3587" max="3587" width="14.85546875" style="247" customWidth="1"/>
    <col min="3588" max="3588" width="18.28515625" style="247" customWidth="1"/>
    <col min="3589" max="3589" width="18.140625" style="247" customWidth="1"/>
    <col min="3590" max="3591" width="20.5703125" style="247" customWidth="1"/>
    <col min="3592" max="3592" width="27" style="247" customWidth="1"/>
    <col min="3593" max="3593" width="7" style="247" customWidth="1"/>
    <col min="3594" max="3839" width="11.42578125" style="247"/>
    <col min="3840" max="3840" width="7.7109375" style="247" customWidth="1"/>
    <col min="3841" max="3841" width="20.42578125" style="247" customWidth="1"/>
    <col min="3842" max="3842" width="72" style="247" customWidth="1"/>
    <col min="3843" max="3843" width="14.85546875" style="247" customWidth="1"/>
    <col min="3844" max="3844" width="18.28515625" style="247" customWidth="1"/>
    <col min="3845" max="3845" width="18.140625" style="247" customWidth="1"/>
    <col min="3846" max="3847" width="20.5703125" style="247" customWidth="1"/>
    <col min="3848" max="3848" width="27" style="247" customWidth="1"/>
    <col min="3849" max="3849" width="7" style="247" customWidth="1"/>
    <col min="3850" max="4095" width="11.42578125" style="247"/>
    <col min="4096" max="4096" width="7.7109375" style="247" customWidth="1"/>
    <col min="4097" max="4097" width="20.42578125" style="247" customWidth="1"/>
    <col min="4098" max="4098" width="72" style="247" customWidth="1"/>
    <col min="4099" max="4099" width="14.85546875" style="247" customWidth="1"/>
    <col min="4100" max="4100" width="18.28515625" style="247" customWidth="1"/>
    <col min="4101" max="4101" width="18.140625" style="247" customWidth="1"/>
    <col min="4102" max="4103" width="20.5703125" style="247" customWidth="1"/>
    <col min="4104" max="4104" width="27" style="247" customWidth="1"/>
    <col min="4105" max="4105" width="7" style="247" customWidth="1"/>
    <col min="4106" max="4351" width="11.42578125" style="247"/>
    <col min="4352" max="4352" width="7.7109375" style="247" customWidth="1"/>
    <col min="4353" max="4353" width="20.42578125" style="247" customWidth="1"/>
    <col min="4354" max="4354" width="72" style="247" customWidth="1"/>
    <col min="4355" max="4355" width="14.85546875" style="247" customWidth="1"/>
    <col min="4356" max="4356" width="18.28515625" style="247" customWidth="1"/>
    <col min="4357" max="4357" width="18.140625" style="247" customWidth="1"/>
    <col min="4358" max="4359" width="20.5703125" style="247" customWidth="1"/>
    <col min="4360" max="4360" width="27" style="247" customWidth="1"/>
    <col min="4361" max="4361" width="7" style="247" customWidth="1"/>
    <col min="4362" max="4607" width="11.42578125" style="247"/>
    <col min="4608" max="4608" width="7.7109375" style="247" customWidth="1"/>
    <col min="4609" max="4609" width="20.42578125" style="247" customWidth="1"/>
    <col min="4610" max="4610" width="72" style="247" customWidth="1"/>
    <col min="4611" max="4611" width="14.85546875" style="247" customWidth="1"/>
    <col min="4612" max="4612" width="18.28515625" style="247" customWidth="1"/>
    <col min="4613" max="4613" width="18.140625" style="247" customWidth="1"/>
    <col min="4614" max="4615" width="20.5703125" style="247" customWidth="1"/>
    <col min="4616" max="4616" width="27" style="247" customWidth="1"/>
    <col min="4617" max="4617" width="7" style="247" customWidth="1"/>
    <col min="4618" max="4863" width="11.42578125" style="247"/>
    <col min="4864" max="4864" width="7.7109375" style="247" customWidth="1"/>
    <col min="4865" max="4865" width="20.42578125" style="247" customWidth="1"/>
    <col min="4866" max="4866" width="72" style="247" customWidth="1"/>
    <col min="4867" max="4867" width="14.85546875" style="247" customWidth="1"/>
    <col min="4868" max="4868" width="18.28515625" style="247" customWidth="1"/>
    <col min="4869" max="4869" width="18.140625" style="247" customWidth="1"/>
    <col min="4870" max="4871" width="20.5703125" style="247" customWidth="1"/>
    <col min="4872" max="4872" width="27" style="247" customWidth="1"/>
    <col min="4873" max="4873" width="7" style="247" customWidth="1"/>
    <col min="4874" max="5119" width="11.42578125" style="247"/>
    <col min="5120" max="5120" width="7.7109375" style="247" customWidth="1"/>
    <col min="5121" max="5121" width="20.42578125" style="247" customWidth="1"/>
    <col min="5122" max="5122" width="72" style="247" customWidth="1"/>
    <col min="5123" max="5123" width="14.85546875" style="247" customWidth="1"/>
    <col min="5124" max="5124" width="18.28515625" style="247" customWidth="1"/>
    <col min="5125" max="5125" width="18.140625" style="247" customWidth="1"/>
    <col min="5126" max="5127" width="20.5703125" style="247" customWidth="1"/>
    <col min="5128" max="5128" width="27" style="247" customWidth="1"/>
    <col min="5129" max="5129" width="7" style="247" customWidth="1"/>
    <col min="5130" max="5375" width="11.42578125" style="247"/>
    <col min="5376" max="5376" width="7.7109375" style="247" customWidth="1"/>
    <col min="5377" max="5377" width="20.42578125" style="247" customWidth="1"/>
    <col min="5378" max="5378" width="72" style="247" customWidth="1"/>
    <col min="5379" max="5379" width="14.85546875" style="247" customWidth="1"/>
    <col min="5380" max="5380" width="18.28515625" style="247" customWidth="1"/>
    <col min="5381" max="5381" width="18.140625" style="247" customWidth="1"/>
    <col min="5382" max="5383" width="20.5703125" style="247" customWidth="1"/>
    <col min="5384" max="5384" width="27" style="247" customWidth="1"/>
    <col min="5385" max="5385" width="7" style="247" customWidth="1"/>
    <col min="5386" max="5631" width="11.42578125" style="247"/>
    <col min="5632" max="5632" width="7.7109375" style="247" customWidth="1"/>
    <col min="5633" max="5633" width="20.42578125" style="247" customWidth="1"/>
    <col min="5634" max="5634" width="72" style="247" customWidth="1"/>
    <col min="5635" max="5635" width="14.85546875" style="247" customWidth="1"/>
    <col min="5636" max="5636" width="18.28515625" style="247" customWidth="1"/>
    <col min="5637" max="5637" width="18.140625" style="247" customWidth="1"/>
    <col min="5638" max="5639" width="20.5703125" style="247" customWidth="1"/>
    <col min="5640" max="5640" width="27" style="247" customWidth="1"/>
    <col min="5641" max="5641" width="7" style="247" customWidth="1"/>
    <col min="5642" max="5887" width="11.42578125" style="247"/>
    <col min="5888" max="5888" width="7.7109375" style="247" customWidth="1"/>
    <col min="5889" max="5889" width="20.42578125" style="247" customWidth="1"/>
    <col min="5890" max="5890" width="72" style="247" customWidth="1"/>
    <col min="5891" max="5891" width="14.85546875" style="247" customWidth="1"/>
    <col min="5892" max="5892" width="18.28515625" style="247" customWidth="1"/>
    <col min="5893" max="5893" width="18.140625" style="247" customWidth="1"/>
    <col min="5894" max="5895" width="20.5703125" style="247" customWidth="1"/>
    <col min="5896" max="5896" width="27" style="247" customWidth="1"/>
    <col min="5897" max="5897" width="7" style="247" customWidth="1"/>
    <col min="5898" max="6143" width="11.42578125" style="247"/>
    <col min="6144" max="6144" width="7.7109375" style="247" customWidth="1"/>
    <col min="6145" max="6145" width="20.42578125" style="247" customWidth="1"/>
    <col min="6146" max="6146" width="72" style="247" customWidth="1"/>
    <col min="6147" max="6147" width="14.85546875" style="247" customWidth="1"/>
    <col min="6148" max="6148" width="18.28515625" style="247" customWidth="1"/>
    <col min="6149" max="6149" width="18.140625" style="247" customWidth="1"/>
    <col min="6150" max="6151" width="20.5703125" style="247" customWidth="1"/>
    <col min="6152" max="6152" width="27" style="247" customWidth="1"/>
    <col min="6153" max="6153" width="7" style="247" customWidth="1"/>
    <col min="6154" max="6399" width="11.42578125" style="247"/>
    <col min="6400" max="6400" width="7.7109375" style="247" customWidth="1"/>
    <col min="6401" max="6401" width="20.42578125" style="247" customWidth="1"/>
    <col min="6402" max="6402" width="72" style="247" customWidth="1"/>
    <col min="6403" max="6403" width="14.85546875" style="247" customWidth="1"/>
    <col min="6404" max="6404" width="18.28515625" style="247" customWidth="1"/>
    <col min="6405" max="6405" width="18.140625" style="247" customWidth="1"/>
    <col min="6406" max="6407" width="20.5703125" style="247" customWidth="1"/>
    <col min="6408" max="6408" width="27" style="247" customWidth="1"/>
    <col min="6409" max="6409" width="7" style="247" customWidth="1"/>
    <col min="6410" max="6655" width="11.42578125" style="247"/>
    <col min="6656" max="6656" width="7.7109375" style="247" customWidth="1"/>
    <col min="6657" max="6657" width="20.42578125" style="247" customWidth="1"/>
    <col min="6658" max="6658" width="72" style="247" customWidth="1"/>
    <col min="6659" max="6659" width="14.85546875" style="247" customWidth="1"/>
    <col min="6660" max="6660" width="18.28515625" style="247" customWidth="1"/>
    <col min="6661" max="6661" width="18.140625" style="247" customWidth="1"/>
    <col min="6662" max="6663" width="20.5703125" style="247" customWidth="1"/>
    <col min="6664" max="6664" width="27" style="247" customWidth="1"/>
    <col min="6665" max="6665" width="7" style="247" customWidth="1"/>
    <col min="6666" max="6911" width="11.42578125" style="247"/>
    <col min="6912" max="6912" width="7.7109375" style="247" customWidth="1"/>
    <col min="6913" max="6913" width="20.42578125" style="247" customWidth="1"/>
    <col min="6914" max="6914" width="72" style="247" customWidth="1"/>
    <col min="6915" max="6915" width="14.85546875" style="247" customWidth="1"/>
    <col min="6916" max="6916" width="18.28515625" style="247" customWidth="1"/>
    <col min="6917" max="6917" width="18.140625" style="247" customWidth="1"/>
    <col min="6918" max="6919" width="20.5703125" style="247" customWidth="1"/>
    <col min="6920" max="6920" width="27" style="247" customWidth="1"/>
    <col min="6921" max="6921" width="7" style="247" customWidth="1"/>
    <col min="6922" max="7167" width="11.42578125" style="247"/>
    <col min="7168" max="7168" width="7.7109375" style="247" customWidth="1"/>
    <col min="7169" max="7169" width="20.42578125" style="247" customWidth="1"/>
    <col min="7170" max="7170" width="72" style="247" customWidth="1"/>
    <col min="7171" max="7171" width="14.85546875" style="247" customWidth="1"/>
    <col min="7172" max="7172" width="18.28515625" style="247" customWidth="1"/>
    <col min="7173" max="7173" width="18.140625" style="247" customWidth="1"/>
    <col min="7174" max="7175" width="20.5703125" style="247" customWidth="1"/>
    <col min="7176" max="7176" width="27" style="247" customWidth="1"/>
    <col min="7177" max="7177" width="7" style="247" customWidth="1"/>
    <col min="7178" max="7423" width="11.42578125" style="247"/>
    <col min="7424" max="7424" width="7.7109375" style="247" customWidth="1"/>
    <col min="7425" max="7425" width="20.42578125" style="247" customWidth="1"/>
    <col min="7426" max="7426" width="72" style="247" customWidth="1"/>
    <col min="7427" max="7427" width="14.85546875" style="247" customWidth="1"/>
    <col min="7428" max="7428" width="18.28515625" style="247" customWidth="1"/>
    <col min="7429" max="7429" width="18.140625" style="247" customWidth="1"/>
    <col min="7430" max="7431" width="20.5703125" style="247" customWidth="1"/>
    <col min="7432" max="7432" width="27" style="247" customWidth="1"/>
    <col min="7433" max="7433" width="7" style="247" customWidth="1"/>
    <col min="7434" max="7679" width="11.42578125" style="247"/>
    <col min="7680" max="7680" width="7.7109375" style="247" customWidth="1"/>
    <col min="7681" max="7681" width="20.42578125" style="247" customWidth="1"/>
    <col min="7682" max="7682" width="72" style="247" customWidth="1"/>
    <col min="7683" max="7683" width="14.85546875" style="247" customWidth="1"/>
    <col min="7684" max="7684" width="18.28515625" style="247" customWidth="1"/>
    <col min="7685" max="7685" width="18.140625" style="247" customWidth="1"/>
    <col min="7686" max="7687" width="20.5703125" style="247" customWidth="1"/>
    <col min="7688" max="7688" width="27" style="247" customWidth="1"/>
    <col min="7689" max="7689" width="7" style="247" customWidth="1"/>
    <col min="7690" max="7935" width="11.42578125" style="247"/>
    <col min="7936" max="7936" width="7.7109375" style="247" customWidth="1"/>
    <col min="7937" max="7937" width="20.42578125" style="247" customWidth="1"/>
    <col min="7938" max="7938" width="72" style="247" customWidth="1"/>
    <col min="7939" max="7939" width="14.85546875" style="247" customWidth="1"/>
    <col min="7940" max="7940" width="18.28515625" style="247" customWidth="1"/>
    <col min="7941" max="7941" width="18.140625" style="247" customWidth="1"/>
    <col min="7942" max="7943" width="20.5703125" style="247" customWidth="1"/>
    <col min="7944" max="7944" width="27" style="247" customWidth="1"/>
    <col min="7945" max="7945" width="7" style="247" customWidth="1"/>
    <col min="7946" max="8191" width="11.42578125" style="247"/>
    <col min="8192" max="8192" width="7.7109375" style="247" customWidth="1"/>
    <col min="8193" max="8193" width="20.42578125" style="247" customWidth="1"/>
    <col min="8194" max="8194" width="72" style="247" customWidth="1"/>
    <col min="8195" max="8195" width="14.85546875" style="247" customWidth="1"/>
    <col min="8196" max="8196" width="18.28515625" style="247" customWidth="1"/>
    <col min="8197" max="8197" width="18.140625" style="247" customWidth="1"/>
    <col min="8198" max="8199" width="20.5703125" style="247" customWidth="1"/>
    <col min="8200" max="8200" width="27" style="247" customWidth="1"/>
    <col min="8201" max="8201" width="7" style="247" customWidth="1"/>
    <col min="8202" max="8447" width="11.42578125" style="247"/>
    <col min="8448" max="8448" width="7.7109375" style="247" customWidth="1"/>
    <col min="8449" max="8449" width="20.42578125" style="247" customWidth="1"/>
    <col min="8450" max="8450" width="72" style="247" customWidth="1"/>
    <col min="8451" max="8451" width="14.85546875" style="247" customWidth="1"/>
    <col min="8452" max="8452" width="18.28515625" style="247" customWidth="1"/>
    <col min="8453" max="8453" width="18.140625" style="247" customWidth="1"/>
    <col min="8454" max="8455" width="20.5703125" style="247" customWidth="1"/>
    <col min="8456" max="8456" width="27" style="247" customWidth="1"/>
    <col min="8457" max="8457" width="7" style="247" customWidth="1"/>
    <col min="8458" max="8703" width="11.42578125" style="247"/>
    <col min="8704" max="8704" width="7.7109375" style="247" customWidth="1"/>
    <col min="8705" max="8705" width="20.42578125" style="247" customWidth="1"/>
    <col min="8706" max="8706" width="72" style="247" customWidth="1"/>
    <col min="8707" max="8707" width="14.85546875" style="247" customWidth="1"/>
    <col min="8708" max="8708" width="18.28515625" style="247" customWidth="1"/>
    <col min="8709" max="8709" width="18.140625" style="247" customWidth="1"/>
    <col min="8710" max="8711" width="20.5703125" style="247" customWidth="1"/>
    <col min="8712" max="8712" width="27" style="247" customWidth="1"/>
    <col min="8713" max="8713" width="7" style="247" customWidth="1"/>
    <col min="8714" max="8959" width="11.42578125" style="247"/>
    <col min="8960" max="8960" width="7.7109375" style="247" customWidth="1"/>
    <col min="8961" max="8961" width="20.42578125" style="247" customWidth="1"/>
    <col min="8962" max="8962" width="72" style="247" customWidth="1"/>
    <col min="8963" max="8963" width="14.85546875" style="247" customWidth="1"/>
    <col min="8964" max="8964" width="18.28515625" style="247" customWidth="1"/>
    <col min="8965" max="8965" width="18.140625" style="247" customWidth="1"/>
    <col min="8966" max="8967" width="20.5703125" style="247" customWidth="1"/>
    <col min="8968" max="8968" width="27" style="247" customWidth="1"/>
    <col min="8969" max="8969" width="7" style="247" customWidth="1"/>
    <col min="8970" max="9215" width="11.42578125" style="247"/>
    <col min="9216" max="9216" width="7.7109375" style="247" customWidth="1"/>
    <col min="9217" max="9217" width="20.42578125" style="247" customWidth="1"/>
    <col min="9218" max="9218" width="72" style="247" customWidth="1"/>
    <col min="9219" max="9219" width="14.85546875" style="247" customWidth="1"/>
    <col min="9220" max="9220" width="18.28515625" style="247" customWidth="1"/>
    <col min="9221" max="9221" width="18.140625" style="247" customWidth="1"/>
    <col min="9222" max="9223" width="20.5703125" style="247" customWidth="1"/>
    <col min="9224" max="9224" width="27" style="247" customWidth="1"/>
    <col min="9225" max="9225" width="7" style="247" customWidth="1"/>
    <col min="9226" max="9471" width="11.42578125" style="247"/>
    <col min="9472" max="9472" width="7.7109375" style="247" customWidth="1"/>
    <col min="9473" max="9473" width="20.42578125" style="247" customWidth="1"/>
    <col min="9474" max="9474" width="72" style="247" customWidth="1"/>
    <col min="9475" max="9475" width="14.85546875" style="247" customWidth="1"/>
    <col min="9476" max="9476" width="18.28515625" style="247" customWidth="1"/>
    <col min="9477" max="9477" width="18.140625" style="247" customWidth="1"/>
    <col min="9478" max="9479" width="20.5703125" style="247" customWidth="1"/>
    <col min="9480" max="9480" width="27" style="247" customWidth="1"/>
    <col min="9481" max="9481" width="7" style="247" customWidth="1"/>
    <col min="9482" max="9727" width="11.42578125" style="247"/>
    <col min="9728" max="9728" width="7.7109375" style="247" customWidth="1"/>
    <col min="9729" max="9729" width="20.42578125" style="247" customWidth="1"/>
    <col min="9730" max="9730" width="72" style="247" customWidth="1"/>
    <col min="9731" max="9731" width="14.85546875" style="247" customWidth="1"/>
    <col min="9732" max="9732" width="18.28515625" style="247" customWidth="1"/>
    <col min="9733" max="9733" width="18.140625" style="247" customWidth="1"/>
    <col min="9734" max="9735" width="20.5703125" style="247" customWidth="1"/>
    <col min="9736" max="9736" width="27" style="247" customWidth="1"/>
    <col min="9737" max="9737" width="7" style="247" customWidth="1"/>
    <col min="9738" max="9983" width="11.42578125" style="247"/>
    <col min="9984" max="9984" width="7.7109375" style="247" customWidth="1"/>
    <col min="9985" max="9985" width="20.42578125" style="247" customWidth="1"/>
    <col min="9986" max="9986" width="72" style="247" customWidth="1"/>
    <col min="9987" max="9987" width="14.85546875" style="247" customWidth="1"/>
    <col min="9988" max="9988" width="18.28515625" style="247" customWidth="1"/>
    <col min="9989" max="9989" width="18.140625" style="247" customWidth="1"/>
    <col min="9990" max="9991" width="20.5703125" style="247" customWidth="1"/>
    <col min="9992" max="9992" width="27" style="247" customWidth="1"/>
    <col min="9993" max="9993" width="7" style="247" customWidth="1"/>
    <col min="9994" max="10239" width="11.42578125" style="247"/>
    <col min="10240" max="10240" width="7.7109375" style="247" customWidth="1"/>
    <col min="10241" max="10241" width="20.42578125" style="247" customWidth="1"/>
    <col min="10242" max="10242" width="72" style="247" customWidth="1"/>
    <col min="10243" max="10243" width="14.85546875" style="247" customWidth="1"/>
    <col min="10244" max="10244" width="18.28515625" style="247" customWidth="1"/>
    <col min="10245" max="10245" width="18.140625" style="247" customWidth="1"/>
    <col min="10246" max="10247" width="20.5703125" style="247" customWidth="1"/>
    <col min="10248" max="10248" width="27" style="247" customWidth="1"/>
    <col min="10249" max="10249" width="7" style="247" customWidth="1"/>
    <col min="10250" max="10495" width="11.42578125" style="247"/>
    <col min="10496" max="10496" width="7.7109375" style="247" customWidth="1"/>
    <col min="10497" max="10497" width="20.42578125" style="247" customWidth="1"/>
    <col min="10498" max="10498" width="72" style="247" customWidth="1"/>
    <col min="10499" max="10499" width="14.85546875" style="247" customWidth="1"/>
    <col min="10500" max="10500" width="18.28515625" style="247" customWidth="1"/>
    <col min="10501" max="10501" width="18.140625" style="247" customWidth="1"/>
    <col min="10502" max="10503" width="20.5703125" style="247" customWidth="1"/>
    <col min="10504" max="10504" width="27" style="247" customWidth="1"/>
    <col min="10505" max="10505" width="7" style="247" customWidth="1"/>
    <col min="10506" max="10751" width="11.42578125" style="247"/>
    <col min="10752" max="10752" width="7.7109375" style="247" customWidth="1"/>
    <col min="10753" max="10753" width="20.42578125" style="247" customWidth="1"/>
    <col min="10754" max="10754" width="72" style="247" customWidth="1"/>
    <col min="10755" max="10755" width="14.85546875" style="247" customWidth="1"/>
    <col min="10756" max="10756" width="18.28515625" style="247" customWidth="1"/>
    <col min="10757" max="10757" width="18.140625" style="247" customWidth="1"/>
    <col min="10758" max="10759" width="20.5703125" style="247" customWidth="1"/>
    <col min="10760" max="10760" width="27" style="247" customWidth="1"/>
    <col min="10761" max="10761" width="7" style="247" customWidth="1"/>
    <col min="10762" max="11007" width="11.42578125" style="247"/>
    <col min="11008" max="11008" width="7.7109375" style="247" customWidth="1"/>
    <col min="11009" max="11009" width="20.42578125" style="247" customWidth="1"/>
    <col min="11010" max="11010" width="72" style="247" customWidth="1"/>
    <col min="11011" max="11011" width="14.85546875" style="247" customWidth="1"/>
    <col min="11012" max="11012" width="18.28515625" style="247" customWidth="1"/>
    <col min="11013" max="11013" width="18.140625" style="247" customWidth="1"/>
    <col min="11014" max="11015" width="20.5703125" style="247" customWidth="1"/>
    <col min="11016" max="11016" width="27" style="247" customWidth="1"/>
    <col min="11017" max="11017" width="7" style="247" customWidth="1"/>
    <col min="11018" max="11263" width="11.42578125" style="247"/>
    <col min="11264" max="11264" width="7.7109375" style="247" customWidth="1"/>
    <col min="11265" max="11265" width="20.42578125" style="247" customWidth="1"/>
    <col min="11266" max="11266" width="72" style="247" customWidth="1"/>
    <col min="11267" max="11267" width="14.85546875" style="247" customWidth="1"/>
    <col min="11268" max="11268" width="18.28515625" style="247" customWidth="1"/>
    <col min="11269" max="11269" width="18.140625" style="247" customWidth="1"/>
    <col min="11270" max="11271" width="20.5703125" style="247" customWidth="1"/>
    <col min="11272" max="11272" width="27" style="247" customWidth="1"/>
    <col min="11273" max="11273" width="7" style="247" customWidth="1"/>
    <col min="11274" max="11519" width="11.42578125" style="247"/>
    <col min="11520" max="11520" width="7.7109375" style="247" customWidth="1"/>
    <col min="11521" max="11521" width="20.42578125" style="247" customWidth="1"/>
    <col min="11522" max="11522" width="72" style="247" customWidth="1"/>
    <col min="11523" max="11523" width="14.85546875" style="247" customWidth="1"/>
    <col min="11524" max="11524" width="18.28515625" style="247" customWidth="1"/>
    <col min="11525" max="11525" width="18.140625" style="247" customWidth="1"/>
    <col min="11526" max="11527" width="20.5703125" style="247" customWidth="1"/>
    <col min="11528" max="11528" width="27" style="247" customWidth="1"/>
    <col min="11529" max="11529" width="7" style="247" customWidth="1"/>
    <col min="11530" max="11775" width="11.42578125" style="247"/>
    <col min="11776" max="11776" width="7.7109375" style="247" customWidth="1"/>
    <col min="11777" max="11777" width="20.42578125" style="247" customWidth="1"/>
    <col min="11778" max="11778" width="72" style="247" customWidth="1"/>
    <col min="11779" max="11779" width="14.85546875" style="247" customWidth="1"/>
    <col min="11780" max="11780" width="18.28515625" style="247" customWidth="1"/>
    <col min="11781" max="11781" width="18.140625" style="247" customWidth="1"/>
    <col min="11782" max="11783" width="20.5703125" style="247" customWidth="1"/>
    <col min="11784" max="11784" width="27" style="247" customWidth="1"/>
    <col min="11785" max="11785" width="7" style="247" customWidth="1"/>
    <col min="11786" max="12031" width="11.42578125" style="247"/>
    <col min="12032" max="12032" width="7.7109375" style="247" customWidth="1"/>
    <col min="12033" max="12033" width="20.42578125" style="247" customWidth="1"/>
    <col min="12034" max="12034" width="72" style="247" customWidth="1"/>
    <col min="12035" max="12035" width="14.85546875" style="247" customWidth="1"/>
    <col min="12036" max="12036" width="18.28515625" style="247" customWidth="1"/>
    <col min="12037" max="12037" width="18.140625" style="247" customWidth="1"/>
    <col min="12038" max="12039" width="20.5703125" style="247" customWidth="1"/>
    <col min="12040" max="12040" width="27" style="247" customWidth="1"/>
    <col min="12041" max="12041" width="7" style="247" customWidth="1"/>
    <col min="12042" max="12287" width="11.42578125" style="247"/>
    <col min="12288" max="12288" width="7.7109375" style="247" customWidth="1"/>
    <col min="12289" max="12289" width="20.42578125" style="247" customWidth="1"/>
    <col min="12290" max="12290" width="72" style="247" customWidth="1"/>
    <col min="12291" max="12291" width="14.85546875" style="247" customWidth="1"/>
    <col min="12292" max="12292" width="18.28515625" style="247" customWidth="1"/>
    <col min="12293" max="12293" width="18.140625" style="247" customWidth="1"/>
    <col min="12294" max="12295" width="20.5703125" style="247" customWidth="1"/>
    <col min="12296" max="12296" width="27" style="247" customWidth="1"/>
    <col min="12297" max="12297" width="7" style="247" customWidth="1"/>
    <col min="12298" max="12543" width="11.42578125" style="247"/>
    <col min="12544" max="12544" width="7.7109375" style="247" customWidth="1"/>
    <col min="12545" max="12545" width="20.42578125" style="247" customWidth="1"/>
    <col min="12546" max="12546" width="72" style="247" customWidth="1"/>
    <col min="12547" max="12547" width="14.85546875" style="247" customWidth="1"/>
    <col min="12548" max="12548" width="18.28515625" style="247" customWidth="1"/>
    <col min="12549" max="12549" width="18.140625" style="247" customWidth="1"/>
    <col min="12550" max="12551" width="20.5703125" style="247" customWidth="1"/>
    <col min="12552" max="12552" width="27" style="247" customWidth="1"/>
    <col min="12553" max="12553" width="7" style="247" customWidth="1"/>
    <col min="12554" max="12799" width="11.42578125" style="247"/>
    <col min="12800" max="12800" width="7.7109375" style="247" customWidth="1"/>
    <col min="12801" max="12801" width="20.42578125" style="247" customWidth="1"/>
    <col min="12802" max="12802" width="72" style="247" customWidth="1"/>
    <col min="12803" max="12803" width="14.85546875" style="247" customWidth="1"/>
    <col min="12804" max="12804" width="18.28515625" style="247" customWidth="1"/>
    <col min="12805" max="12805" width="18.140625" style="247" customWidth="1"/>
    <col min="12806" max="12807" width="20.5703125" style="247" customWidth="1"/>
    <col min="12808" max="12808" width="27" style="247" customWidth="1"/>
    <col min="12809" max="12809" width="7" style="247" customWidth="1"/>
    <col min="12810" max="13055" width="11.42578125" style="247"/>
    <col min="13056" max="13056" width="7.7109375" style="247" customWidth="1"/>
    <col min="13057" max="13057" width="20.42578125" style="247" customWidth="1"/>
    <col min="13058" max="13058" width="72" style="247" customWidth="1"/>
    <col min="13059" max="13059" width="14.85546875" style="247" customWidth="1"/>
    <col min="13060" max="13060" width="18.28515625" style="247" customWidth="1"/>
    <col min="13061" max="13061" width="18.140625" style="247" customWidth="1"/>
    <col min="13062" max="13063" width="20.5703125" style="247" customWidth="1"/>
    <col min="13064" max="13064" width="27" style="247" customWidth="1"/>
    <col min="13065" max="13065" width="7" style="247" customWidth="1"/>
    <col min="13066" max="13311" width="11.42578125" style="247"/>
    <col min="13312" max="13312" width="7.7109375" style="247" customWidth="1"/>
    <col min="13313" max="13313" width="20.42578125" style="247" customWidth="1"/>
    <col min="13314" max="13314" width="72" style="247" customWidth="1"/>
    <col min="13315" max="13315" width="14.85546875" style="247" customWidth="1"/>
    <col min="13316" max="13316" width="18.28515625" style="247" customWidth="1"/>
    <col min="13317" max="13317" width="18.140625" style="247" customWidth="1"/>
    <col min="13318" max="13319" width="20.5703125" style="247" customWidth="1"/>
    <col min="13320" max="13320" width="27" style="247" customWidth="1"/>
    <col min="13321" max="13321" width="7" style="247" customWidth="1"/>
    <col min="13322" max="13567" width="11.42578125" style="247"/>
    <col min="13568" max="13568" width="7.7109375" style="247" customWidth="1"/>
    <col min="13569" max="13569" width="20.42578125" style="247" customWidth="1"/>
    <col min="13570" max="13570" width="72" style="247" customWidth="1"/>
    <col min="13571" max="13571" width="14.85546875" style="247" customWidth="1"/>
    <col min="13572" max="13572" width="18.28515625" style="247" customWidth="1"/>
    <col min="13573" max="13573" width="18.140625" style="247" customWidth="1"/>
    <col min="13574" max="13575" width="20.5703125" style="247" customWidth="1"/>
    <col min="13576" max="13576" width="27" style="247" customWidth="1"/>
    <col min="13577" max="13577" width="7" style="247" customWidth="1"/>
    <col min="13578" max="13823" width="11.42578125" style="247"/>
    <col min="13824" max="13824" width="7.7109375" style="247" customWidth="1"/>
    <col min="13825" max="13825" width="20.42578125" style="247" customWidth="1"/>
    <col min="13826" max="13826" width="72" style="247" customWidth="1"/>
    <col min="13827" max="13827" width="14.85546875" style="247" customWidth="1"/>
    <col min="13828" max="13828" width="18.28515625" style="247" customWidth="1"/>
    <col min="13829" max="13829" width="18.140625" style="247" customWidth="1"/>
    <col min="13830" max="13831" width="20.5703125" style="247" customWidth="1"/>
    <col min="13832" max="13832" width="27" style="247" customWidth="1"/>
    <col min="13833" max="13833" width="7" style="247" customWidth="1"/>
    <col min="13834" max="14079" width="11.42578125" style="247"/>
    <col min="14080" max="14080" width="7.7109375" style="247" customWidth="1"/>
    <col min="14081" max="14081" width="20.42578125" style="247" customWidth="1"/>
    <col min="14082" max="14082" width="72" style="247" customWidth="1"/>
    <col min="14083" max="14083" width="14.85546875" style="247" customWidth="1"/>
    <col min="14084" max="14084" width="18.28515625" style="247" customWidth="1"/>
    <col min="14085" max="14085" width="18.140625" style="247" customWidth="1"/>
    <col min="14086" max="14087" width="20.5703125" style="247" customWidth="1"/>
    <col min="14088" max="14088" width="27" style="247" customWidth="1"/>
    <col min="14089" max="14089" width="7" style="247" customWidth="1"/>
    <col min="14090" max="14335" width="11.42578125" style="247"/>
    <col min="14336" max="14336" width="7.7109375" style="247" customWidth="1"/>
    <col min="14337" max="14337" width="20.42578125" style="247" customWidth="1"/>
    <col min="14338" max="14338" width="72" style="247" customWidth="1"/>
    <col min="14339" max="14339" width="14.85546875" style="247" customWidth="1"/>
    <col min="14340" max="14340" width="18.28515625" style="247" customWidth="1"/>
    <col min="14341" max="14341" width="18.140625" style="247" customWidth="1"/>
    <col min="14342" max="14343" width="20.5703125" style="247" customWidth="1"/>
    <col min="14344" max="14344" width="27" style="247" customWidth="1"/>
    <col min="14345" max="14345" width="7" style="247" customWidth="1"/>
    <col min="14346" max="14591" width="11.42578125" style="247"/>
    <col min="14592" max="14592" width="7.7109375" style="247" customWidth="1"/>
    <col min="14593" max="14593" width="20.42578125" style="247" customWidth="1"/>
    <col min="14594" max="14594" width="72" style="247" customWidth="1"/>
    <col min="14595" max="14595" width="14.85546875" style="247" customWidth="1"/>
    <col min="14596" max="14596" width="18.28515625" style="247" customWidth="1"/>
    <col min="14597" max="14597" width="18.140625" style="247" customWidth="1"/>
    <col min="14598" max="14599" width="20.5703125" style="247" customWidth="1"/>
    <col min="14600" max="14600" width="27" style="247" customWidth="1"/>
    <col min="14601" max="14601" width="7" style="247" customWidth="1"/>
    <col min="14602" max="14847" width="11.42578125" style="247"/>
    <col min="14848" max="14848" width="7.7109375" style="247" customWidth="1"/>
    <col min="14849" max="14849" width="20.42578125" style="247" customWidth="1"/>
    <col min="14850" max="14850" width="72" style="247" customWidth="1"/>
    <col min="14851" max="14851" width="14.85546875" style="247" customWidth="1"/>
    <col min="14852" max="14852" width="18.28515625" style="247" customWidth="1"/>
    <col min="14853" max="14853" width="18.140625" style="247" customWidth="1"/>
    <col min="14854" max="14855" width="20.5703125" style="247" customWidth="1"/>
    <col min="14856" max="14856" width="27" style="247" customWidth="1"/>
    <col min="14857" max="14857" width="7" style="247" customWidth="1"/>
    <col min="14858" max="15103" width="11.42578125" style="247"/>
    <col min="15104" max="15104" width="7.7109375" style="247" customWidth="1"/>
    <col min="15105" max="15105" width="20.42578125" style="247" customWidth="1"/>
    <col min="15106" max="15106" width="72" style="247" customWidth="1"/>
    <col min="15107" max="15107" width="14.85546875" style="247" customWidth="1"/>
    <col min="15108" max="15108" width="18.28515625" style="247" customWidth="1"/>
    <col min="15109" max="15109" width="18.140625" style="247" customWidth="1"/>
    <col min="15110" max="15111" width="20.5703125" style="247" customWidth="1"/>
    <col min="15112" max="15112" width="27" style="247" customWidth="1"/>
    <col min="15113" max="15113" width="7" style="247" customWidth="1"/>
    <col min="15114" max="15359" width="11.42578125" style="247"/>
    <col min="15360" max="15360" width="7.7109375" style="247" customWidth="1"/>
    <col min="15361" max="15361" width="20.42578125" style="247" customWidth="1"/>
    <col min="15362" max="15362" width="72" style="247" customWidth="1"/>
    <col min="15363" max="15363" width="14.85546875" style="247" customWidth="1"/>
    <col min="15364" max="15364" width="18.28515625" style="247" customWidth="1"/>
    <col min="15365" max="15365" width="18.140625" style="247" customWidth="1"/>
    <col min="15366" max="15367" width="20.5703125" style="247" customWidth="1"/>
    <col min="15368" max="15368" width="27" style="247" customWidth="1"/>
    <col min="15369" max="15369" width="7" style="247" customWidth="1"/>
    <col min="15370" max="15615" width="11.42578125" style="247"/>
    <col min="15616" max="15616" width="7.7109375" style="247" customWidth="1"/>
    <col min="15617" max="15617" width="20.42578125" style="247" customWidth="1"/>
    <col min="15618" max="15618" width="72" style="247" customWidth="1"/>
    <col min="15619" max="15619" width="14.85546875" style="247" customWidth="1"/>
    <col min="15620" max="15620" width="18.28515625" style="247" customWidth="1"/>
    <col min="15621" max="15621" width="18.140625" style="247" customWidth="1"/>
    <col min="15622" max="15623" width="20.5703125" style="247" customWidth="1"/>
    <col min="15624" max="15624" width="27" style="247" customWidth="1"/>
    <col min="15625" max="15625" width="7" style="247" customWidth="1"/>
    <col min="15626" max="15871" width="11.42578125" style="247"/>
    <col min="15872" max="15872" width="7.7109375" style="247" customWidth="1"/>
    <col min="15873" max="15873" width="20.42578125" style="247" customWidth="1"/>
    <col min="15874" max="15874" width="72" style="247" customWidth="1"/>
    <col min="15875" max="15875" width="14.85546875" style="247" customWidth="1"/>
    <col min="15876" max="15876" width="18.28515625" style="247" customWidth="1"/>
    <col min="15877" max="15877" width="18.140625" style="247" customWidth="1"/>
    <col min="15878" max="15879" width="20.5703125" style="247" customWidth="1"/>
    <col min="15880" max="15880" width="27" style="247" customWidth="1"/>
    <col min="15881" max="15881" width="7" style="247" customWidth="1"/>
    <col min="15882" max="16127" width="11.42578125" style="247"/>
    <col min="16128" max="16128" width="7.7109375" style="247" customWidth="1"/>
    <col min="16129" max="16129" width="20.42578125" style="247" customWidth="1"/>
    <col min="16130" max="16130" width="72" style="247" customWidth="1"/>
    <col min="16131" max="16131" width="14.85546875" style="247" customWidth="1"/>
    <col min="16132" max="16132" width="18.28515625" style="247" customWidth="1"/>
    <col min="16133" max="16133" width="18.140625" style="247" customWidth="1"/>
    <col min="16134" max="16135" width="20.5703125" style="247" customWidth="1"/>
    <col min="16136" max="16136" width="27" style="247" customWidth="1"/>
    <col min="16137" max="16137" width="7" style="247" customWidth="1"/>
    <col min="16138" max="16384" width="11.42578125" style="247"/>
  </cols>
  <sheetData>
    <row r="1" spans="1:24" s="248" customFormat="1" ht="24.75" customHeight="1" thickTop="1">
      <c r="A1" s="508" t="s">
        <v>1358</v>
      </c>
      <c r="B1" s="499" t="s">
        <v>1528</v>
      </c>
      <c r="C1" s="500"/>
      <c r="D1" s="500"/>
      <c r="E1" s="500"/>
      <c r="F1" s="500"/>
      <c r="G1" s="500"/>
      <c r="H1" s="501"/>
      <c r="K1" s="248" t="s">
        <v>1359</v>
      </c>
    </row>
    <row r="2" spans="1:24" s="248" customFormat="1" ht="24.75" customHeight="1">
      <c r="A2" s="509"/>
      <c r="B2" s="502"/>
      <c r="C2" s="503"/>
      <c r="D2" s="503"/>
      <c r="E2" s="503"/>
      <c r="F2" s="503"/>
      <c r="G2" s="503"/>
      <c r="H2" s="504"/>
    </row>
    <row r="3" spans="1:24" s="248" customFormat="1" ht="24.75" customHeight="1">
      <c r="A3" s="510" t="s">
        <v>1360</v>
      </c>
      <c r="B3" s="505" t="s">
        <v>1530</v>
      </c>
      <c r="C3" s="506"/>
      <c r="D3" s="506"/>
      <c r="E3" s="506"/>
      <c r="F3" s="506"/>
      <c r="G3" s="506"/>
      <c r="H3" s="507"/>
    </row>
    <row r="4" spans="1:24" s="248" customFormat="1" ht="24.75" customHeight="1">
      <c r="A4" s="511"/>
      <c r="B4" s="502"/>
      <c r="C4" s="503"/>
      <c r="D4" s="503"/>
      <c r="E4" s="503"/>
      <c r="F4" s="503"/>
      <c r="G4" s="503"/>
      <c r="H4" s="504"/>
    </row>
    <row r="5" spans="1:24" ht="8.25" customHeight="1" thickBot="1">
      <c r="A5" s="266"/>
      <c r="B5" s="253"/>
      <c r="C5" s="253"/>
      <c r="D5" s="253"/>
      <c r="E5" s="253"/>
      <c r="F5" s="253"/>
      <c r="G5" s="253"/>
      <c r="H5" s="267"/>
    </row>
    <row r="6" spans="1:24" s="248" customFormat="1" ht="50.1" customHeight="1" thickTop="1" thickBot="1">
      <c r="A6" s="512" t="s">
        <v>1361</v>
      </c>
      <c r="B6" s="254" t="s">
        <v>1362</v>
      </c>
      <c r="C6" s="255" t="s">
        <v>1363</v>
      </c>
      <c r="D6" s="255" t="s">
        <v>1364</v>
      </c>
      <c r="E6" s="255" t="s">
        <v>1365</v>
      </c>
      <c r="F6" s="254" t="s">
        <v>1366</v>
      </c>
      <c r="G6" s="254" t="s">
        <v>1367</v>
      </c>
      <c r="H6" s="268" t="s">
        <v>1368</v>
      </c>
      <c r="K6" s="249"/>
      <c r="L6" s="249"/>
      <c r="M6" s="249"/>
      <c r="N6" s="249"/>
      <c r="O6" s="250"/>
      <c r="P6" s="250"/>
      <c r="Q6" s="249"/>
      <c r="R6" s="250"/>
      <c r="S6" s="250"/>
      <c r="T6" s="250"/>
      <c r="U6" s="250"/>
      <c r="V6" s="250"/>
      <c r="W6" s="251"/>
      <c r="X6" s="251"/>
    </row>
    <row r="7" spans="1:24" s="295" customFormat="1" ht="69.75" customHeight="1" thickTop="1">
      <c r="A7" s="513" t="s">
        <v>1433</v>
      </c>
      <c r="B7" s="291" t="s">
        <v>1411</v>
      </c>
      <c r="C7" s="280" t="s">
        <v>1397</v>
      </c>
      <c r="D7" s="304" t="s">
        <v>1369</v>
      </c>
      <c r="E7" s="280" t="s">
        <v>1370</v>
      </c>
      <c r="F7" s="280" t="s">
        <v>1371</v>
      </c>
      <c r="G7" s="278" t="s">
        <v>1481</v>
      </c>
      <c r="H7" s="287"/>
    </row>
    <row r="8" spans="1:24" s="295" customFormat="1" ht="69.75" customHeight="1">
      <c r="A8" s="513" t="s">
        <v>1396</v>
      </c>
      <c r="B8" s="280" t="s">
        <v>1434</v>
      </c>
      <c r="C8" s="280" t="s">
        <v>1375</v>
      </c>
      <c r="D8" s="304" t="s">
        <v>1372</v>
      </c>
      <c r="E8" s="280" t="s">
        <v>1373</v>
      </c>
      <c r="F8" s="280" t="s">
        <v>1374</v>
      </c>
      <c r="G8" s="278" t="s">
        <v>1356</v>
      </c>
      <c r="H8" s="287"/>
    </row>
    <row r="9" spans="1:24" s="311" customFormat="1" ht="13.9" customHeight="1">
      <c r="A9" s="514"/>
      <c r="B9" s="307"/>
      <c r="C9" s="307"/>
      <c r="D9" s="308"/>
      <c r="E9" s="307"/>
      <c r="F9" s="307"/>
      <c r="G9" s="309"/>
      <c r="H9" s="310"/>
    </row>
    <row r="10" spans="1:24" ht="49.5" customHeight="1">
      <c r="A10" s="513" t="s">
        <v>1519</v>
      </c>
      <c r="B10" s="291" t="s">
        <v>1522</v>
      </c>
      <c r="C10" s="281" t="s">
        <v>1518</v>
      </c>
      <c r="D10" s="279" t="s">
        <v>1369</v>
      </c>
      <c r="E10" s="281" t="s">
        <v>1370</v>
      </c>
      <c r="F10" s="281" t="s">
        <v>1371</v>
      </c>
      <c r="G10" s="278" t="s">
        <v>1481</v>
      </c>
      <c r="H10" s="287"/>
    </row>
    <row r="11" spans="1:24" ht="49.5" customHeight="1">
      <c r="A11" s="513" t="s">
        <v>1399</v>
      </c>
      <c r="B11" s="291" t="s">
        <v>1523</v>
      </c>
      <c r="C11" s="280" t="s">
        <v>1375</v>
      </c>
      <c r="D11" s="304" t="s">
        <v>1372</v>
      </c>
      <c r="E11" s="280" t="s">
        <v>1373</v>
      </c>
      <c r="F11" s="280" t="s">
        <v>1374</v>
      </c>
      <c r="G11" s="278" t="s">
        <v>1356</v>
      </c>
      <c r="H11" s="306"/>
    </row>
    <row r="12" spans="1:24" ht="49.5" customHeight="1">
      <c r="A12" s="513" t="s">
        <v>1520</v>
      </c>
      <c r="B12" s="291" t="s">
        <v>1524</v>
      </c>
      <c r="C12" s="281" t="s">
        <v>1518</v>
      </c>
      <c r="D12" s="279" t="s">
        <v>1369</v>
      </c>
      <c r="E12" s="281" t="s">
        <v>1370</v>
      </c>
      <c r="F12" s="281" t="s">
        <v>1371</v>
      </c>
      <c r="G12" s="278" t="s">
        <v>1481</v>
      </c>
      <c r="H12" s="287"/>
    </row>
    <row r="13" spans="1:24" ht="49.5" customHeight="1">
      <c r="A13" s="513" t="s">
        <v>1431</v>
      </c>
      <c r="B13" s="291" t="s">
        <v>1525</v>
      </c>
      <c r="C13" s="280" t="s">
        <v>1375</v>
      </c>
      <c r="D13" s="304" t="s">
        <v>1372</v>
      </c>
      <c r="E13" s="280" t="s">
        <v>1373</v>
      </c>
      <c r="F13" s="280" t="s">
        <v>1374</v>
      </c>
      <c r="G13" s="278" t="s">
        <v>1356</v>
      </c>
      <c r="H13" s="306"/>
    </row>
    <row r="14" spans="1:24" ht="49.5" customHeight="1">
      <c r="A14" s="513" t="s">
        <v>1521</v>
      </c>
      <c r="B14" s="291" t="s">
        <v>1526</v>
      </c>
      <c r="C14" s="281" t="s">
        <v>1518</v>
      </c>
      <c r="D14" s="279" t="s">
        <v>1369</v>
      </c>
      <c r="E14" s="281" t="s">
        <v>1370</v>
      </c>
      <c r="F14" s="281" t="s">
        <v>1371</v>
      </c>
      <c r="G14" s="278" t="s">
        <v>1481</v>
      </c>
      <c r="H14" s="287"/>
    </row>
    <row r="15" spans="1:24" ht="54" customHeight="1">
      <c r="A15" s="513" t="s">
        <v>1396</v>
      </c>
      <c r="B15" s="291" t="s">
        <v>1527</v>
      </c>
      <c r="C15" s="280" t="s">
        <v>1375</v>
      </c>
      <c r="D15" s="304" t="s">
        <v>1372</v>
      </c>
      <c r="E15" s="280" t="s">
        <v>1373</v>
      </c>
      <c r="F15" s="280" t="s">
        <v>1374</v>
      </c>
      <c r="G15" s="278" t="s">
        <v>1356</v>
      </c>
      <c r="H15" s="306"/>
    </row>
    <row r="16" spans="1:24" s="311" customFormat="1" ht="13.5" customHeight="1">
      <c r="A16" s="514"/>
      <c r="B16" s="307"/>
      <c r="C16" s="307"/>
      <c r="D16" s="308"/>
      <c r="E16" s="307"/>
      <c r="F16" s="307"/>
      <c r="G16" s="309"/>
      <c r="H16" s="310"/>
    </row>
    <row r="17" spans="1:8" ht="49.5" customHeight="1">
      <c r="A17" s="513" t="s">
        <v>1437</v>
      </c>
      <c r="B17" s="280" t="s">
        <v>1438</v>
      </c>
      <c r="C17" s="280" t="s">
        <v>1381</v>
      </c>
      <c r="D17" s="304" t="s">
        <v>1372</v>
      </c>
      <c r="E17" s="280" t="s">
        <v>1373</v>
      </c>
      <c r="F17" s="280" t="s">
        <v>1374</v>
      </c>
      <c r="G17" s="278" t="s">
        <v>1481</v>
      </c>
      <c r="H17" s="287"/>
    </row>
    <row r="18" spans="1:8" ht="49.5" customHeight="1">
      <c r="A18" s="513" t="s">
        <v>1390</v>
      </c>
      <c r="B18" s="280" t="s">
        <v>1439</v>
      </c>
      <c r="C18" s="280" t="s">
        <v>1381</v>
      </c>
      <c r="D18" s="304" t="s">
        <v>1372</v>
      </c>
      <c r="E18" s="280" t="s">
        <v>1373</v>
      </c>
      <c r="F18" s="280" t="s">
        <v>1374</v>
      </c>
      <c r="G18" s="278" t="s">
        <v>1481</v>
      </c>
      <c r="H18" s="287"/>
    </row>
    <row r="19" spans="1:8" ht="49.5" customHeight="1">
      <c r="A19" s="513" t="s">
        <v>1440</v>
      </c>
      <c r="B19" s="280" t="s">
        <v>1441</v>
      </c>
      <c r="C19" s="280" t="s">
        <v>1381</v>
      </c>
      <c r="D19" s="304" t="s">
        <v>1372</v>
      </c>
      <c r="E19" s="280" t="s">
        <v>1373</v>
      </c>
      <c r="F19" s="280" t="s">
        <v>1374</v>
      </c>
      <c r="G19" s="278" t="s">
        <v>1481</v>
      </c>
      <c r="H19" s="287"/>
    </row>
    <row r="20" spans="1:8" ht="49.5" customHeight="1">
      <c r="A20" s="513" t="s">
        <v>1460</v>
      </c>
      <c r="B20" s="280" t="s">
        <v>1459</v>
      </c>
      <c r="C20" s="280" t="s">
        <v>1381</v>
      </c>
      <c r="D20" s="304" t="s">
        <v>1372</v>
      </c>
      <c r="E20" s="280" t="s">
        <v>1373</v>
      </c>
      <c r="F20" s="280" t="s">
        <v>1374</v>
      </c>
      <c r="G20" s="278" t="s">
        <v>1481</v>
      </c>
      <c r="H20" s="287"/>
    </row>
    <row r="21" spans="1:8" s="311" customFormat="1" ht="13.9" customHeight="1">
      <c r="A21" s="514"/>
      <c r="B21" s="307"/>
      <c r="C21" s="307"/>
      <c r="D21" s="308"/>
      <c r="E21" s="307"/>
      <c r="F21" s="307"/>
      <c r="G21" s="309"/>
      <c r="H21" s="310"/>
    </row>
    <row r="22" spans="1:8" s="303" customFormat="1" ht="43.5" customHeight="1">
      <c r="A22" s="513" t="s">
        <v>1442</v>
      </c>
      <c r="B22" s="280" t="s">
        <v>1443</v>
      </c>
      <c r="C22" s="280" t="s">
        <v>1378</v>
      </c>
      <c r="D22" s="304" t="s">
        <v>1369</v>
      </c>
      <c r="E22" s="280" t="s">
        <v>1370</v>
      </c>
      <c r="F22" s="280" t="s">
        <v>1371</v>
      </c>
      <c r="G22" s="278" t="s">
        <v>1481</v>
      </c>
      <c r="H22" s="287" t="s">
        <v>1356</v>
      </c>
    </row>
    <row r="23" spans="1:8" s="303" customFormat="1" ht="50.1" customHeight="1">
      <c r="A23" s="513" t="s">
        <v>1393</v>
      </c>
      <c r="B23" s="280" t="s">
        <v>1476</v>
      </c>
      <c r="C23" s="280" t="s">
        <v>1377</v>
      </c>
      <c r="D23" s="304" t="s">
        <v>1376</v>
      </c>
      <c r="E23" s="280" t="s">
        <v>1373</v>
      </c>
      <c r="F23" s="280" t="s">
        <v>1374</v>
      </c>
      <c r="G23" s="278" t="s">
        <v>1481</v>
      </c>
      <c r="H23" s="287" t="s">
        <v>1356</v>
      </c>
    </row>
    <row r="24" spans="1:8" s="303" customFormat="1" ht="50.1" customHeight="1">
      <c r="A24" s="513" t="s">
        <v>1417</v>
      </c>
      <c r="B24" s="280" t="s">
        <v>1391</v>
      </c>
      <c r="C24" s="280" t="s">
        <v>1377</v>
      </c>
      <c r="D24" s="304" t="s">
        <v>1372</v>
      </c>
      <c r="E24" s="280" t="s">
        <v>1373</v>
      </c>
      <c r="F24" s="280" t="s">
        <v>1374</v>
      </c>
      <c r="G24" s="278" t="s">
        <v>1481</v>
      </c>
      <c r="H24" s="287" t="s">
        <v>1356</v>
      </c>
    </row>
    <row r="25" spans="1:8" s="303" customFormat="1" ht="50.1" customHeight="1">
      <c r="A25" s="513" t="s">
        <v>1419</v>
      </c>
      <c r="B25" s="280" t="s">
        <v>1392</v>
      </c>
      <c r="C25" s="280" t="s">
        <v>1377</v>
      </c>
      <c r="D25" s="304" t="s">
        <v>1372</v>
      </c>
      <c r="E25" s="280" t="s">
        <v>1373</v>
      </c>
      <c r="F25" s="280" t="s">
        <v>1374</v>
      </c>
      <c r="G25" s="278" t="s">
        <v>1481</v>
      </c>
      <c r="H25" s="287" t="s">
        <v>1356</v>
      </c>
    </row>
    <row r="26" spans="1:8" s="303" customFormat="1" ht="50.1" customHeight="1">
      <c r="A26" s="513" t="s">
        <v>1421</v>
      </c>
      <c r="B26" s="280" t="s">
        <v>1384</v>
      </c>
      <c r="C26" s="280" t="s">
        <v>1379</v>
      </c>
      <c r="D26" s="304" t="s">
        <v>1372</v>
      </c>
      <c r="E26" s="280" t="s">
        <v>1373</v>
      </c>
      <c r="F26" s="280" t="s">
        <v>1374</v>
      </c>
      <c r="G26" s="278" t="s">
        <v>1481</v>
      </c>
      <c r="H26" s="287" t="s">
        <v>1356</v>
      </c>
    </row>
    <row r="27" spans="1:8" s="303" customFormat="1" ht="49.5" customHeight="1">
      <c r="A27" s="513" t="s">
        <v>1399</v>
      </c>
      <c r="B27" s="280" t="s">
        <v>1385</v>
      </c>
      <c r="C27" s="280" t="s">
        <v>1375</v>
      </c>
      <c r="D27" s="304" t="s">
        <v>1372</v>
      </c>
      <c r="E27" s="280" t="s">
        <v>1373</v>
      </c>
      <c r="F27" s="280" t="s">
        <v>1374</v>
      </c>
      <c r="G27" s="278" t="s">
        <v>1481</v>
      </c>
      <c r="H27" s="287" t="s">
        <v>1356</v>
      </c>
    </row>
    <row r="28" spans="1:8" s="311" customFormat="1" ht="13.9" customHeight="1">
      <c r="A28" s="514"/>
      <c r="B28" s="307"/>
      <c r="C28" s="307"/>
      <c r="D28" s="308"/>
      <c r="E28" s="307"/>
      <c r="F28" s="307"/>
      <c r="G28" s="309"/>
      <c r="H28" s="310"/>
    </row>
    <row r="29" spans="1:8" s="303" customFormat="1" ht="50.1" customHeight="1">
      <c r="A29" s="513" t="s">
        <v>1444</v>
      </c>
      <c r="B29" s="280" t="s">
        <v>1455</v>
      </c>
      <c r="C29" s="280" t="s">
        <v>1378</v>
      </c>
      <c r="D29" s="304" t="s">
        <v>1369</v>
      </c>
      <c r="E29" s="280" t="s">
        <v>1370</v>
      </c>
      <c r="F29" s="280" t="s">
        <v>1371</v>
      </c>
      <c r="G29" s="278" t="s">
        <v>1481</v>
      </c>
      <c r="H29" s="287" t="s">
        <v>1356</v>
      </c>
    </row>
    <row r="30" spans="1:8" s="303" customFormat="1" ht="50.1" customHeight="1">
      <c r="A30" s="513" t="s">
        <v>1394</v>
      </c>
      <c r="B30" s="280" t="s">
        <v>1474</v>
      </c>
      <c r="C30" s="280" t="s">
        <v>1377</v>
      </c>
      <c r="D30" s="304" t="s">
        <v>1376</v>
      </c>
      <c r="E30" s="280" t="s">
        <v>1373</v>
      </c>
      <c r="F30" s="280" t="s">
        <v>1374</v>
      </c>
      <c r="G30" s="278" t="s">
        <v>1481</v>
      </c>
      <c r="H30" s="287" t="s">
        <v>1356</v>
      </c>
    </row>
    <row r="31" spans="1:8" s="303" customFormat="1" ht="50.1" customHeight="1">
      <c r="A31" s="513" t="s">
        <v>1425</v>
      </c>
      <c r="B31" s="280" t="s">
        <v>1382</v>
      </c>
      <c r="C31" s="280" t="s">
        <v>1377</v>
      </c>
      <c r="D31" s="304" t="s">
        <v>1372</v>
      </c>
      <c r="E31" s="280" t="s">
        <v>1373</v>
      </c>
      <c r="F31" s="280" t="s">
        <v>1374</v>
      </c>
      <c r="G31" s="278" t="s">
        <v>1481</v>
      </c>
      <c r="H31" s="287" t="s">
        <v>1356</v>
      </c>
    </row>
    <row r="32" spans="1:8" s="303" customFormat="1" ht="50.1" customHeight="1">
      <c r="A32" s="513" t="s">
        <v>1427</v>
      </c>
      <c r="B32" s="280" t="s">
        <v>1383</v>
      </c>
      <c r="C32" s="280" t="s">
        <v>1377</v>
      </c>
      <c r="D32" s="304" t="s">
        <v>1372</v>
      </c>
      <c r="E32" s="280" t="s">
        <v>1373</v>
      </c>
      <c r="F32" s="280" t="s">
        <v>1374</v>
      </c>
      <c r="G32" s="278" t="s">
        <v>1481</v>
      </c>
      <c r="H32" s="287" t="s">
        <v>1356</v>
      </c>
    </row>
    <row r="33" spans="1:8" s="303" customFormat="1" ht="50.1" customHeight="1">
      <c r="A33" s="513" t="s">
        <v>1429</v>
      </c>
      <c r="B33" s="280" t="s">
        <v>1384</v>
      </c>
      <c r="C33" s="280" t="s">
        <v>1379</v>
      </c>
      <c r="D33" s="304" t="s">
        <v>1372</v>
      </c>
      <c r="E33" s="280" t="s">
        <v>1373</v>
      </c>
      <c r="F33" s="280" t="s">
        <v>1374</v>
      </c>
      <c r="G33" s="278" t="s">
        <v>1481</v>
      </c>
      <c r="H33" s="287" t="s">
        <v>1356</v>
      </c>
    </row>
    <row r="34" spans="1:8" s="303" customFormat="1" ht="50.1" customHeight="1">
      <c r="A34" s="513" t="s">
        <v>1431</v>
      </c>
      <c r="B34" s="280" t="s">
        <v>1385</v>
      </c>
      <c r="C34" s="280" t="s">
        <v>1375</v>
      </c>
      <c r="D34" s="304" t="s">
        <v>1372</v>
      </c>
      <c r="E34" s="280" t="s">
        <v>1373</v>
      </c>
      <c r="F34" s="280" t="s">
        <v>1374</v>
      </c>
      <c r="G34" s="278" t="s">
        <v>1481</v>
      </c>
      <c r="H34" s="287" t="s">
        <v>1356</v>
      </c>
    </row>
    <row r="35" spans="1:8" s="311" customFormat="1" ht="13.9" customHeight="1">
      <c r="A35" s="514"/>
      <c r="B35" s="307"/>
      <c r="C35" s="307"/>
      <c r="D35" s="308"/>
      <c r="E35" s="307"/>
      <c r="F35" s="307"/>
      <c r="G35" s="309"/>
      <c r="H35" s="310"/>
    </row>
    <row r="36" spans="1:8" s="303" customFormat="1" ht="50.1" customHeight="1">
      <c r="A36" s="513" t="s">
        <v>1445</v>
      </c>
      <c r="B36" s="280" t="s">
        <v>1456</v>
      </c>
      <c r="C36" s="280" t="s">
        <v>1378</v>
      </c>
      <c r="D36" s="304" t="s">
        <v>1369</v>
      </c>
      <c r="E36" s="280" t="s">
        <v>1370</v>
      </c>
      <c r="F36" s="280" t="s">
        <v>1371</v>
      </c>
      <c r="G36" s="278" t="s">
        <v>1481</v>
      </c>
      <c r="H36" s="287" t="s">
        <v>1356</v>
      </c>
    </row>
    <row r="37" spans="1:8" s="303" customFormat="1" ht="50.1" customHeight="1">
      <c r="A37" s="513" t="s">
        <v>1395</v>
      </c>
      <c r="B37" s="280" t="s">
        <v>1475</v>
      </c>
      <c r="C37" s="280" t="s">
        <v>1377</v>
      </c>
      <c r="D37" s="304" t="s">
        <v>1376</v>
      </c>
      <c r="E37" s="280" t="s">
        <v>1373</v>
      </c>
      <c r="F37" s="280" t="s">
        <v>1374</v>
      </c>
      <c r="G37" s="278" t="s">
        <v>1481</v>
      </c>
      <c r="H37" s="287" t="s">
        <v>1356</v>
      </c>
    </row>
    <row r="38" spans="1:8" s="303" customFormat="1" ht="50.1" customHeight="1">
      <c r="A38" s="513" t="s">
        <v>1446</v>
      </c>
      <c r="B38" s="280" t="s">
        <v>1382</v>
      </c>
      <c r="C38" s="280" t="s">
        <v>1377</v>
      </c>
      <c r="D38" s="304" t="s">
        <v>1372</v>
      </c>
      <c r="E38" s="280" t="s">
        <v>1373</v>
      </c>
      <c r="F38" s="280" t="s">
        <v>1374</v>
      </c>
      <c r="G38" s="278" t="s">
        <v>1481</v>
      </c>
      <c r="H38" s="287" t="s">
        <v>1356</v>
      </c>
    </row>
    <row r="39" spans="1:8" s="303" customFormat="1" ht="50.1" customHeight="1">
      <c r="A39" s="513" t="s">
        <v>1447</v>
      </c>
      <c r="B39" s="280" t="s">
        <v>1383</v>
      </c>
      <c r="C39" s="280" t="s">
        <v>1377</v>
      </c>
      <c r="D39" s="304" t="s">
        <v>1372</v>
      </c>
      <c r="E39" s="280" t="s">
        <v>1373</v>
      </c>
      <c r="F39" s="280" t="s">
        <v>1374</v>
      </c>
      <c r="G39" s="278" t="s">
        <v>1481</v>
      </c>
      <c r="H39" s="287" t="s">
        <v>1356</v>
      </c>
    </row>
    <row r="40" spans="1:8" s="303" customFormat="1" ht="50.1" customHeight="1">
      <c r="A40" s="513" t="s">
        <v>1448</v>
      </c>
      <c r="B40" s="280" t="s">
        <v>1384</v>
      </c>
      <c r="C40" s="280" t="s">
        <v>1379</v>
      </c>
      <c r="D40" s="304" t="s">
        <v>1372</v>
      </c>
      <c r="E40" s="280" t="s">
        <v>1373</v>
      </c>
      <c r="F40" s="280" t="s">
        <v>1374</v>
      </c>
      <c r="G40" s="278" t="s">
        <v>1481</v>
      </c>
      <c r="H40" s="287" t="s">
        <v>1356</v>
      </c>
    </row>
    <row r="41" spans="1:8" s="303" customFormat="1" ht="52.5" customHeight="1">
      <c r="A41" s="513" t="s">
        <v>1396</v>
      </c>
      <c r="B41" s="280" t="s">
        <v>1385</v>
      </c>
      <c r="C41" s="280" t="s">
        <v>1375</v>
      </c>
      <c r="D41" s="304" t="s">
        <v>1372</v>
      </c>
      <c r="E41" s="280" t="s">
        <v>1373</v>
      </c>
      <c r="F41" s="280" t="s">
        <v>1374</v>
      </c>
      <c r="G41" s="278" t="s">
        <v>1481</v>
      </c>
      <c r="H41" s="287" t="s">
        <v>1356</v>
      </c>
    </row>
    <row r="42" spans="1:8" s="311" customFormat="1" ht="13.5" customHeight="1">
      <c r="A42" s="514"/>
      <c r="B42" s="307"/>
      <c r="C42" s="307"/>
      <c r="D42" s="308"/>
      <c r="E42" s="307"/>
      <c r="F42" s="307"/>
      <c r="G42" s="309"/>
      <c r="H42" s="310"/>
    </row>
    <row r="43" spans="1:8" ht="49.5" customHeight="1">
      <c r="A43" s="513" t="s">
        <v>1442</v>
      </c>
      <c r="B43" s="280" t="s">
        <v>1449</v>
      </c>
      <c r="C43" s="278" t="s">
        <v>1452</v>
      </c>
      <c r="D43" s="304" t="s">
        <v>1380</v>
      </c>
      <c r="E43" s="280" t="s">
        <v>1370</v>
      </c>
      <c r="F43" s="280" t="s">
        <v>1371</v>
      </c>
      <c r="G43" s="278" t="s">
        <v>1481</v>
      </c>
      <c r="H43" s="287"/>
    </row>
    <row r="44" spans="1:8" ht="49.5" customHeight="1">
      <c r="A44" s="513" t="s">
        <v>1444</v>
      </c>
      <c r="B44" s="280" t="s">
        <v>1450</v>
      </c>
      <c r="C44" s="278" t="s">
        <v>1453</v>
      </c>
      <c r="D44" s="304" t="s">
        <v>1380</v>
      </c>
      <c r="E44" s="280" t="s">
        <v>1370</v>
      </c>
      <c r="F44" s="280" t="s">
        <v>1371</v>
      </c>
      <c r="G44" s="278" t="s">
        <v>1481</v>
      </c>
      <c r="H44" s="287"/>
    </row>
    <row r="45" spans="1:8" ht="49.5" customHeight="1">
      <c r="A45" s="513" t="s">
        <v>1445</v>
      </c>
      <c r="B45" s="280" t="s">
        <v>1451</v>
      </c>
      <c r="C45" s="278" t="s">
        <v>1454</v>
      </c>
      <c r="D45" s="304" t="s">
        <v>1380</v>
      </c>
      <c r="E45" s="280" t="s">
        <v>1370</v>
      </c>
      <c r="F45" s="280" t="s">
        <v>1371</v>
      </c>
      <c r="G45" s="278" t="s">
        <v>1481</v>
      </c>
      <c r="H45" s="287"/>
    </row>
    <row r="46" spans="1:8" s="311" customFormat="1" ht="13.9" customHeight="1">
      <c r="A46" s="514"/>
      <c r="B46" s="307"/>
      <c r="C46" s="307"/>
      <c r="D46" s="308"/>
      <c r="E46" s="307"/>
      <c r="F46" s="307"/>
      <c r="G46" s="309"/>
      <c r="H46" s="310"/>
    </row>
    <row r="47" spans="1:8" ht="49.5" customHeight="1">
      <c r="A47" s="513" t="s">
        <v>1457</v>
      </c>
      <c r="B47" s="280" t="s">
        <v>1386</v>
      </c>
      <c r="C47" s="278" t="s">
        <v>1386</v>
      </c>
      <c r="D47" s="304" t="s">
        <v>1369</v>
      </c>
      <c r="E47" s="280" t="s">
        <v>1370</v>
      </c>
      <c r="F47" s="280" t="s">
        <v>1371</v>
      </c>
      <c r="G47" s="278" t="s">
        <v>1481</v>
      </c>
      <c r="H47" s="287" t="s">
        <v>1356</v>
      </c>
    </row>
    <row r="48" spans="1:8" ht="49.5" customHeight="1">
      <c r="A48" s="513" t="s">
        <v>1458</v>
      </c>
      <c r="B48" s="280" t="s">
        <v>1387</v>
      </c>
      <c r="C48" s="278" t="s">
        <v>1386</v>
      </c>
      <c r="D48" s="304" t="s">
        <v>1372</v>
      </c>
      <c r="E48" s="280" t="s">
        <v>1373</v>
      </c>
      <c r="F48" s="280" t="s">
        <v>1374</v>
      </c>
      <c r="G48" s="278" t="s">
        <v>1481</v>
      </c>
      <c r="H48" s="287" t="s">
        <v>1356</v>
      </c>
    </row>
    <row r="49" spans="1:8" s="311" customFormat="1" ht="13.9" customHeight="1">
      <c r="A49" s="514"/>
      <c r="B49" s="307"/>
      <c r="C49" s="307"/>
      <c r="D49" s="308"/>
      <c r="E49" s="307"/>
      <c r="F49" s="307"/>
      <c r="G49" s="309"/>
      <c r="H49" s="310"/>
    </row>
    <row r="50" spans="1:8" ht="49.5" customHeight="1">
      <c r="A50" s="513" t="s">
        <v>1484</v>
      </c>
      <c r="B50" s="280" t="s">
        <v>1461</v>
      </c>
      <c r="C50" s="278" t="s">
        <v>1508</v>
      </c>
      <c r="D50" s="304" t="s">
        <v>1376</v>
      </c>
      <c r="E50" s="280" t="s">
        <v>1373</v>
      </c>
      <c r="F50" s="280" t="s">
        <v>1374</v>
      </c>
      <c r="G50" s="278" t="s">
        <v>1481</v>
      </c>
      <c r="H50" s="287"/>
    </row>
    <row r="51" spans="1:8" ht="49.5" customHeight="1">
      <c r="A51" s="513" t="s">
        <v>1485</v>
      </c>
      <c r="B51" s="280" t="s">
        <v>1463</v>
      </c>
      <c r="C51" s="278" t="s">
        <v>1508</v>
      </c>
      <c r="D51" s="304" t="s">
        <v>1372</v>
      </c>
      <c r="E51" s="280" t="s">
        <v>1373</v>
      </c>
      <c r="F51" s="280" t="s">
        <v>1374</v>
      </c>
      <c r="G51" s="278" t="s">
        <v>1481</v>
      </c>
      <c r="H51" s="287"/>
    </row>
    <row r="52" spans="1:8" ht="49.5" customHeight="1">
      <c r="A52" s="513" t="s">
        <v>1486</v>
      </c>
      <c r="B52" s="280" t="s">
        <v>1464</v>
      </c>
      <c r="C52" s="278" t="s">
        <v>1508</v>
      </c>
      <c r="D52" s="304" t="s">
        <v>1372</v>
      </c>
      <c r="E52" s="280" t="s">
        <v>1373</v>
      </c>
      <c r="F52" s="280" t="s">
        <v>1374</v>
      </c>
      <c r="G52" s="278" t="s">
        <v>1481</v>
      </c>
      <c r="H52" s="287"/>
    </row>
    <row r="53" spans="1:8" ht="49.5" customHeight="1">
      <c r="A53" s="513" t="s">
        <v>1487</v>
      </c>
      <c r="B53" s="280" t="s">
        <v>1461</v>
      </c>
      <c r="C53" s="278" t="s">
        <v>1509</v>
      </c>
      <c r="D53" s="304" t="s">
        <v>1376</v>
      </c>
      <c r="E53" s="280" t="s">
        <v>1373</v>
      </c>
      <c r="F53" s="280" t="s">
        <v>1374</v>
      </c>
      <c r="G53" s="278" t="s">
        <v>1481</v>
      </c>
      <c r="H53" s="287"/>
    </row>
    <row r="54" spans="1:8" ht="49.5" customHeight="1">
      <c r="A54" s="513" t="s">
        <v>1488</v>
      </c>
      <c r="B54" s="280" t="s">
        <v>1463</v>
      </c>
      <c r="C54" s="278" t="s">
        <v>1509</v>
      </c>
      <c r="D54" s="304" t="s">
        <v>1372</v>
      </c>
      <c r="E54" s="280" t="s">
        <v>1373</v>
      </c>
      <c r="F54" s="280" t="s">
        <v>1374</v>
      </c>
      <c r="G54" s="278" t="s">
        <v>1481</v>
      </c>
      <c r="H54" s="287"/>
    </row>
    <row r="55" spans="1:8" ht="49.5" customHeight="1">
      <c r="A55" s="513" t="s">
        <v>1489</v>
      </c>
      <c r="B55" s="280" t="s">
        <v>1464</v>
      </c>
      <c r="C55" s="278" t="s">
        <v>1509</v>
      </c>
      <c r="D55" s="304" t="s">
        <v>1372</v>
      </c>
      <c r="E55" s="280" t="s">
        <v>1373</v>
      </c>
      <c r="F55" s="280" t="s">
        <v>1374</v>
      </c>
      <c r="G55" s="278" t="s">
        <v>1481</v>
      </c>
      <c r="H55" s="287"/>
    </row>
    <row r="56" spans="1:8" ht="49.5" customHeight="1">
      <c r="A56" s="513" t="s">
        <v>1490</v>
      </c>
      <c r="B56" s="280" t="s">
        <v>1461</v>
      </c>
      <c r="C56" s="278" t="s">
        <v>1510</v>
      </c>
      <c r="D56" s="304" t="s">
        <v>1376</v>
      </c>
      <c r="E56" s="280" t="s">
        <v>1373</v>
      </c>
      <c r="F56" s="280" t="s">
        <v>1374</v>
      </c>
      <c r="G56" s="278" t="s">
        <v>1481</v>
      </c>
      <c r="H56" s="287"/>
    </row>
    <row r="57" spans="1:8" ht="49.5" customHeight="1">
      <c r="A57" s="513" t="s">
        <v>1491</v>
      </c>
      <c r="B57" s="280" t="s">
        <v>1463</v>
      </c>
      <c r="C57" s="278" t="s">
        <v>1510</v>
      </c>
      <c r="D57" s="304" t="s">
        <v>1372</v>
      </c>
      <c r="E57" s="280" t="s">
        <v>1373</v>
      </c>
      <c r="F57" s="280" t="s">
        <v>1374</v>
      </c>
      <c r="G57" s="278" t="s">
        <v>1481</v>
      </c>
      <c r="H57" s="287"/>
    </row>
    <row r="58" spans="1:8" ht="49.5" customHeight="1">
      <c r="A58" s="513" t="s">
        <v>1492</v>
      </c>
      <c r="B58" s="280" t="s">
        <v>1464</v>
      </c>
      <c r="C58" s="278" t="s">
        <v>1510</v>
      </c>
      <c r="D58" s="304" t="s">
        <v>1372</v>
      </c>
      <c r="E58" s="280" t="s">
        <v>1373</v>
      </c>
      <c r="F58" s="280" t="s">
        <v>1374</v>
      </c>
      <c r="G58" s="278" t="s">
        <v>1481</v>
      </c>
      <c r="H58" s="287"/>
    </row>
    <row r="59" spans="1:8" ht="49.5" customHeight="1">
      <c r="A59" s="513" t="s">
        <v>1493</v>
      </c>
      <c r="B59" s="280" t="s">
        <v>1461</v>
      </c>
      <c r="C59" s="278" t="s">
        <v>1511</v>
      </c>
      <c r="D59" s="304" t="s">
        <v>1376</v>
      </c>
      <c r="E59" s="280" t="s">
        <v>1373</v>
      </c>
      <c r="F59" s="280" t="s">
        <v>1374</v>
      </c>
      <c r="G59" s="278" t="s">
        <v>1481</v>
      </c>
      <c r="H59" s="287"/>
    </row>
    <row r="60" spans="1:8" ht="49.5" customHeight="1">
      <c r="A60" s="513" t="s">
        <v>1494</v>
      </c>
      <c r="B60" s="280" t="s">
        <v>1463</v>
      </c>
      <c r="C60" s="278" t="s">
        <v>1511</v>
      </c>
      <c r="D60" s="304" t="s">
        <v>1372</v>
      </c>
      <c r="E60" s="280" t="s">
        <v>1373</v>
      </c>
      <c r="F60" s="280" t="s">
        <v>1374</v>
      </c>
      <c r="G60" s="278" t="s">
        <v>1481</v>
      </c>
      <c r="H60" s="287"/>
    </row>
    <row r="61" spans="1:8" ht="49.5" customHeight="1">
      <c r="A61" s="513" t="s">
        <v>1495</v>
      </c>
      <c r="B61" s="280" t="s">
        <v>1464</v>
      </c>
      <c r="C61" s="278" t="s">
        <v>1511</v>
      </c>
      <c r="D61" s="304" t="s">
        <v>1372</v>
      </c>
      <c r="E61" s="280" t="s">
        <v>1373</v>
      </c>
      <c r="F61" s="280" t="s">
        <v>1374</v>
      </c>
      <c r="G61" s="278" t="s">
        <v>1481</v>
      </c>
      <c r="H61" s="287"/>
    </row>
    <row r="62" spans="1:8" ht="49.5" customHeight="1">
      <c r="A62" s="513" t="s">
        <v>1496</v>
      </c>
      <c r="B62" s="280" t="s">
        <v>1461</v>
      </c>
      <c r="C62" s="278" t="s">
        <v>1512</v>
      </c>
      <c r="D62" s="304" t="s">
        <v>1376</v>
      </c>
      <c r="E62" s="280" t="s">
        <v>1373</v>
      </c>
      <c r="F62" s="280" t="s">
        <v>1374</v>
      </c>
      <c r="G62" s="278" t="s">
        <v>1481</v>
      </c>
      <c r="H62" s="287"/>
    </row>
    <row r="63" spans="1:8" ht="49.5" customHeight="1">
      <c r="A63" s="513" t="s">
        <v>1497</v>
      </c>
      <c r="B63" s="280" t="s">
        <v>1463</v>
      </c>
      <c r="C63" s="278" t="s">
        <v>1512</v>
      </c>
      <c r="D63" s="304" t="s">
        <v>1372</v>
      </c>
      <c r="E63" s="280" t="s">
        <v>1373</v>
      </c>
      <c r="F63" s="280" t="s">
        <v>1374</v>
      </c>
      <c r="G63" s="278" t="s">
        <v>1481</v>
      </c>
      <c r="H63" s="287"/>
    </row>
    <row r="64" spans="1:8" ht="49.5" customHeight="1">
      <c r="A64" s="513" t="s">
        <v>1498</v>
      </c>
      <c r="B64" s="280" t="s">
        <v>1464</v>
      </c>
      <c r="C64" s="278" t="s">
        <v>1512</v>
      </c>
      <c r="D64" s="304" t="s">
        <v>1372</v>
      </c>
      <c r="E64" s="280" t="s">
        <v>1373</v>
      </c>
      <c r="F64" s="280" t="s">
        <v>1374</v>
      </c>
      <c r="G64" s="278" t="s">
        <v>1481</v>
      </c>
      <c r="H64" s="287"/>
    </row>
    <row r="65" spans="1:8" ht="49.5" customHeight="1">
      <c r="A65" s="513" t="s">
        <v>1499</v>
      </c>
      <c r="B65" s="280" t="s">
        <v>1461</v>
      </c>
      <c r="C65" s="278" t="s">
        <v>1513</v>
      </c>
      <c r="D65" s="304" t="s">
        <v>1376</v>
      </c>
      <c r="E65" s="280" t="s">
        <v>1373</v>
      </c>
      <c r="F65" s="280" t="s">
        <v>1374</v>
      </c>
      <c r="G65" s="278" t="s">
        <v>1481</v>
      </c>
      <c r="H65" s="287"/>
    </row>
    <row r="66" spans="1:8" ht="49.5" customHeight="1">
      <c r="A66" s="513" t="s">
        <v>1500</v>
      </c>
      <c r="B66" s="280" t="s">
        <v>1463</v>
      </c>
      <c r="C66" s="278" t="s">
        <v>1513</v>
      </c>
      <c r="D66" s="304" t="s">
        <v>1372</v>
      </c>
      <c r="E66" s="280" t="s">
        <v>1373</v>
      </c>
      <c r="F66" s="280" t="s">
        <v>1374</v>
      </c>
      <c r="G66" s="278" t="s">
        <v>1481</v>
      </c>
      <c r="H66" s="287"/>
    </row>
    <row r="67" spans="1:8" ht="49.5" customHeight="1">
      <c r="A67" s="513" t="s">
        <v>1501</v>
      </c>
      <c r="B67" s="280" t="s">
        <v>1464</v>
      </c>
      <c r="C67" s="278" t="s">
        <v>1513</v>
      </c>
      <c r="D67" s="304" t="s">
        <v>1372</v>
      </c>
      <c r="E67" s="280" t="s">
        <v>1373</v>
      </c>
      <c r="F67" s="280" t="s">
        <v>1374</v>
      </c>
      <c r="G67" s="278" t="s">
        <v>1481</v>
      </c>
      <c r="H67" s="287"/>
    </row>
    <row r="68" spans="1:8" ht="49.5" customHeight="1">
      <c r="A68" s="513" t="s">
        <v>1502</v>
      </c>
      <c r="B68" s="280" t="s">
        <v>1461</v>
      </c>
      <c r="C68" s="278" t="s">
        <v>1514</v>
      </c>
      <c r="D68" s="304" t="s">
        <v>1376</v>
      </c>
      <c r="E68" s="280" t="s">
        <v>1373</v>
      </c>
      <c r="F68" s="280" t="s">
        <v>1374</v>
      </c>
      <c r="G68" s="278" t="s">
        <v>1481</v>
      </c>
      <c r="H68" s="287"/>
    </row>
    <row r="69" spans="1:8" ht="49.5" customHeight="1">
      <c r="A69" s="513" t="s">
        <v>1503</v>
      </c>
      <c r="B69" s="280" t="s">
        <v>1463</v>
      </c>
      <c r="C69" s="278" t="s">
        <v>1514</v>
      </c>
      <c r="D69" s="304" t="s">
        <v>1372</v>
      </c>
      <c r="E69" s="280" t="s">
        <v>1373</v>
      </c>
      <c r="F69" s="280" t="s">
        <v>1374</v>
      </c>
      <c r="G69" s="278" t="s">
        <v>1481</v>
      </c>
      <c r="H69" s="287"/>
    </row>
    <row r="70" spans="1:8" ht="49.5" customHeight="1">
      <c r="A70" s="513" t="s">
        <v>1504</v>
      </c>
      <c r="B70" s="280" t="s">
        <v>1464</v>
      </c>
      <c r="C70" s="278" t="s">
        <v>1514</v>
      </c>
      <c r="D70" s="304" t="s">
        <v>1372</v>
      </c>
      <c r="E70" s="280" t="s">
        <v>1373</v>
      </c>
      <c r="F70" s="280" t="s">
        <v>1374</v>
      </c>
      <c r="G70" s="278" t="s">
        <v>1481</v>
      </c>
      <c r="H70" s="287"/>
    </row>
    <row r="71" spans="1:8" ht="49.5" customHeight="1">
      <c r="A71" s="513" t="s">
        <v>1505</v>
      </c>
      <c r="B71" s="280" t="s">
        <v>1464</v>
      </c>
      <c r="C71" s="278" t="s">
        <v>1515</v>
      </c>
      <c r="D71" s="304" t="s">
        <v>1376</v>
      </c>
      <c r="E71" s="280" t="s">
        <v>1373</v>
      </c>
      <c r="F71" s="280" t="s">
        <v>1374</v>
      </c>
      <c r="G71" s="278" t="s">
        <v>1481</v>
      </c>
      <c r="H71" s="287"/>
    </row>
    <row r="72" spans="1:8" ht="49.5" customHeight="1">
      <c r="A72" s="513" t="s">
        <v>1506</v>
      </c>
      <c r="B72" s="280" t="s">
        <v>1464</v>
      </c>
      <c r="C72" s="278" t="s">
        <v>1515</v>
      </c>
      <c r="D72" s="304" t="s">
        <v>1372</v>
      </c>
      <c r="E72" s="280" t="s">
        <v>1373</v>
      </c>
      <c r="F72" s="280" t="s">
        <v>1374</v>
      </c>
      <c r="G72" s="278" t="s">
        <v>1481</v>
      </c>
      <c r="H72" s="287"/>
    </row>
    <row r="73" spans="1:8" ht="49.5" customHeight="1" thickBot="1">
      <c r="A73" s="292" t="s">
        <v>1507</v>
      </c>
      <c r="B73" s="288" t="s">
        <v>1464</v>
      </c>
      <c r="C73" s="293" t="s">
        <v>1515</v>
      </c>
      <c r="D73" s="305" t="s">
        <v>1372</v>
      </c>
      <c r="E73" s="288" t="s">
        <v>1373</v>
      </c>
      <c r="F73" s="288" t="s">
        <v>1374</v>
      </c>
      <c r="G73" s="293" t="s">
        <v>1481</v>
      </c>
      <c r="H73" s="294"/>
    </row>
    <row r="74" spans="1:8" ht="13.5" thickTop="1"/>
  </sheetData>
  <mergeCells count="4">
    <mergeCell ref="A1:A2"/>
    <mergeCell ref="A3:A4"/>
    <mergeCell ref="B1:H2"/>
    <mergeCell ref="B3:H4"/>
  </mergeCells>
  <printOptions horizontalCentered="1"/>
  <pageMargins left="0.59055118110236227" right="0.59055118110236227" top="0.78740157480314965" bottom="0.78740157480314965" header="0" footer="0.59055118110236227"/>
  <pageSetup scale="53" fitToHeight="0" orientation="landscape" r:id="rId1"/>
  <headerFooter alignWithMargins="0">
    <oddFooter xml:space="preserve">&amp;R&amp;"Arial,Negrita"&amp;14PÁGINA : &amp;P DE  &amp;N&amp;"Arial,Normal"&amp;10 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91F684ED20EBB4F82C301D7184467BB" ma:contentTypeVersion="16" ma:contentTypeDescription="Crear nuevo documento." ma:contentTypeScope="" ma:versionID="b8aad6ce7257024663b9c305ca72b471">
  <xsd:schema xmlns:xsd="http://www.w3.org/2001/XMLSchema" xmlns:xs="http://www.w3.org/2001/XMLSchema" xmlns:p="http://schemas.microsoft.com/office/2006/metadata/properties" xmlns:ns3="29ff30d4-1a88-4b1c-b46e-e67d275e34d8" xmlns:ns4="ca91757e-1944-4478-bf62-e466e7f6c254" targetNamespace="http://schemas.microsoft.com/office/2006/metadata/properties" ma:root="true" ma:fieldsID="63bc8f327ab22d376fed846372c8aba9" ns3:_="" ns4:_="">
    <xsd:import namespace="29ff30d4-1a88-4b1c-b46e-e67d275e34d8"/>
    <xsd:import namespace="ca91757e-1944-4478-bf62-e466e7f6c254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Location" minOccurs="0"/>
                <xsd:element ref="ns4:MediaServiceOCR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LengthInSecond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ff30d4-1a88-4b1c-b46e-e67d275e34d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91757e-1944-4478-bf62-e466e7f6c2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a91757e-1944-4478-bf62-e466e7f6c254" xsi:nil="true"/>
  </documentManagement>
</p:properties>
</file>

<file path=customXml/itemProps1.xml><?xml version="1.0" encoding="utf-8"?>
<ds:datastoreItem xmlns:ds="http://schemas.openxmlformats.org/officeDocument/2006/customXml" ds:itemID="{1F144BEB-63B1-497D-ABEF-1F0F00ECA5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ff30d4-1a88-4b1c-b46e-e67d275e34d8"/>
    <ds:schemaRef ds:uri="ca91757e-1944-4478-bf62-e466e7f6c25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C965B05-958D-44EA-B9CD-C2F02047274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F281102-1DB5-4DCC-B7DA-51FF93D54558}">
  <ds:schemaRefs>
    <ds:schemaRef ds:uri="http://purl.org/dc/elements/1.1/"/>
    <ds:schemaRef ds:uri="http://schemas.microsoft.com/office/2006/metadata/properties"/>
    <ds:schemaRef ds:uri="http://purl.org/dc/dcmitype/"/>
    <ds:schemaRef ds:uri="29ff30d4-1a88-4b1c-b46e-e67d275e34d8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ca91757e-1944-4478-bf62-e466e7f6c254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8</vt:i4>
      </vt:variant>
    </vt:vector>
  </HeadingPairs>
  <TitlesOfParts>
    <vt:vector size="15" baseType="lpstr">
      <vt:lpstr>Hoja2</vt:lpstr>
      <vt:lpstr>Hoja1</vt:lpstr>
      <vt:lpstr>Hoja3</vt:lpstr>
      <vt:lpstr>Tapa Doc</vt:lpstr>
      <vt:lpstr>CARGA</vt:lpstr>
      <vt:lpstr>TRASVASIJE</vt:lpstr>
      <vt:lpstr>DOSIFICACIÓN</vt:lpstr>
      <vt:lpstr>CARGA!Área_de_impresión</vt:lpstr>
      <vt:lpstr>DOSIFICACIÓN!Área_de_impresión</vt:lpstr>
      <vt:lpstr>'Tapa Doc'!Área_de_impresión</vt:lpstr>
      <vt:lpstr>TRASVASIJE!Área_de_impresión</vt:lpstr>
      <vt:lpstr>CARGA!Criterios</vt:lpstr>
      <vt:lpstr>CARGA!Títulos_a_imprimir</vt:lpstr>
      <vt:lpstr>DOSIFICACIÓN!Títulos_a_imprimir</vt:lpstr>
      <vt:lpstr>TRASVASIJE!Títulos_a_imprimir</vt:lpstr>
    </vt:vector>
  </TitlesOfParts>
  <Manager/>
  <Company>INGENTRA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Lista de I/O</dc:title>
  <dc:subject/>
  <dc:creator>Buddy Ayala S.</dc:creator>
  <cp:keywords/>
  <dc:description/>
  <cp:lastModifiedBy>Rodrigo Luis Cortes Zaguirre</cp:lastModifiedBy>
  <cp:revision/>
  <cp:lastPrinted>2022-06-10T18:37:03Z</cp:lastPrinted>
  <dcterms:created xsi:type="dcterms:W3CDTF">2007-05-11T15:08:35Z</dcterms:created>
  <dcterms:modified xsi:type="dcterms:W3CDTF">2025-07-24T00:48:05Z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0x010100F91F684ED20EBB4F82C301D7184467BB</vt:lpwstr>
  </property>
  <property fmtid="{D5CDD505-2E9C-101B-9397-08002B2CF9AE}" pid="4" name="MediaServiceImageTags">
    <vt:lpwstr/>
  </property>
</Properties>
</file>